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3" hidden="1">'1-2'!$A$6:$L$16</definedName>
  </definedNames>
  <calcPr calcId="144525"/>
</workbook>
</file>

<file path=xl/calcChain.xml><?xml version="1.0" encoding="utf-8"?>
<calcChain xmlns="http://schemas.openxmlformats.org/spreadsheetml/2006/main">
  <c r="G17" i="9" l="1"/>
  <c r="G8" i="9"/>
  <c r="G38" i="8"/>
  <c r="F38" i="8"/>
  <c r="G9" i="8"/>
  <c r="F9" i="8"/>
  <c r="G8" i="8"/>
  <c r="F8" i="8"/>
  <c r="G7" i="8"/>
  <c r="F7" i="8"/>
  <c r="H9" i="7"/>
  <c r="G9" i="7"/>
  <c r="F43" i="6"/>
  <c r="H34" i="6"/>
  <c r="G34" i="6"/>
  <c r="F34" i="6"/>
  <c r="J28" i="6"/>
  <c r="H28" i="6"/>
  <c r="G28" i="6"/>
  <c r="F28" i="6"/>
  <c r="H11" i="6"/>
  <c r="G11" i="6"/>
  <c r="F11" i="6"/>
  <c r="J10" i="6"/>
  <c r="H10" i="6"/>
  <c r="G10" i="6"/>
  <c r="F10" i="6"/>
  <c r="J9" i="6"/>
  <c r="H9" i="6"/>
  <c r="G9" i="6"/>
  <c r="F9" i="6"/>
  <c r="J8" i="6"/>
  <c r="H8" i="6"/>
  <c r="G8" i="6"/>
  <c r="F8" i="6"/>
  <c r="J7" i="6"/>
  <c r="H7" i="6"/>
  <c r="G7" i="6"/>
  <c r="F7" i="6"/>
  <c r="F6" i="5"/>
  <c r="E6" i="5"/>
  <c r="G16" i="4"/>
  <c r="G15" i="4"/>
  <c r="G14" i="4"/>
  <c r="G13" i="4"/>
  <c r="I12" i="4"/>
  <c r="G12" i="4"/>
  <c r="I11" i="4"/>
  <c r="G11" i="4"/>
  <c r="G10" i="4"/>
  <c r="I9" i="4"/>
  <c r="H9" i="4"/>
  <c r="G9" i="4"/>
  <c r="D8" i="3"/>
  <c r="D7" i="3"/>
  <c r="D6" i="3"/>
  <c r="E36" i="2"/>
  <c r="C36" i="2"/>
  <c r="E34" i="2"/>
</calcChain>
</file>

<file path=xl/sharedStrings.xml><?xml version="1.0" encoding="utf-8"?>
<sst xmlns="http://schemas.openxmlformats.org/spreadsheetml/2006/main" count="792" uniqueCount="316">
  <si>
    <t>2023年部门预算</t>
  </si>
  <si>
    <t xml:space="preserve">
表1</t>
  </si>
  <si>
    <t xml:space="preserve"> </t>
  </si>
  <si>
    <t>部门收支总表</t>
  </si>
  <si>
    <t>部门：广元市应急管理局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</si>
  <si>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</si>
  <si>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</si>
  <si>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</si>
  <si>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</si>
  <si>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</si>
  <si>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</si>
  <si>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</si>
  <si>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</si>
  <si>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</si>
  <si>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</si>
  <si>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</si>
  <si>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</si>
  <si>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</si>
  <si>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</si>
  <si>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</si>
  <si>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</si>
  <si>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</si>
  <si>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</si>
  <si>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</si>
  <si>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</si>
  <si>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</si>
  <si>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</si>
  <si>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</si>
  <si>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</si>
  <si>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</si>
  <si>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</si>
  <si>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</si>
  <si>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</si>
  <si>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</si>
  <si>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</si>
  <si>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</si>
  <si>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</si>
  <si>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</si>
  <si>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</si>
  <si>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</si>
  <si>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二十四、其他支出</t>
    </r>
  </si>
  <si>
    <r>
      <rPr>
        <sz val="11"/>
        <color rgb="FF000000"/>
        <rFont val="宋体"/>
        <charset val="134"/>
      </rPr>
      <t>二十五、债务还本支出</t>
    </r>
  </si>
  <si>
    <r>
      <rPr>
        <sz val="11"/>
        <color rgb="FF000000"/>
        <rFont val="宋体"/>
        <charset val="134"/>
      </rPr>
      <t>二十六、债务付息支出</t>
    </r>
  </si>
  <si>
    <r>
      <rPr>
        <sz val="11"/>
        <color rgb="FF000000"/>
        <rFont val="宋体"/>
        <charset val="134"/>
      </rPr>
      <t>二十七、债务发行费用支出</t>
    </r>
  </si>
  <si>
    <r>
      <rPr>
        <sz val="11"/>
        <color rgb="FF000000"/>
        <rFont val="宋体"/>
        <charset val="134"/>
      </rPr>
      <t>二十八、抗疫特别国债安排的支出</t>
    </r>
  </si>
  <si>
    <r>
      <rPr>
        <b/>
        <sz val="11"/>
        <color rgb="FF000000"/>
        <rFont val="宋体"/>
        <charset val="134"/>
      </rPr>
      <t>本 年 收 入 合 计</t>
    </r>
  </si>
  <si>
    <r>
      <rPr>
        <b/>
        <sz val="11"/>
        <color rgb="FF000000"/>
        <rFont val="宋体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</si>
  <si>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</si>
  <si>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</si>
  <si>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</si>
  <si>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</si>
  <si>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</si>
  <si>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</si>
  <si>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</si>
  <si>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</si>
  <si>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</si>
  <si>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</si>
  <si>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</si>
  <si>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</si>
  <si>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</si>
  <si>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</si>
  <si>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</si>
  <si>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</si>
  <si>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</si>
  <si>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</si>
  <si>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</si>
  <si>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331001</t>
  </si>
  <si>
    <t>广元市应急管理局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</si>
  <si>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</si>
  <si>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</si>
  <si>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</si>
  <si>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</si>
  <si>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</si>
  <si>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</si>
  <si>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</si>
  <si>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</si>
  <si>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宋体"/>
        <charset val="134"/>
      </rPr>
      <t>广元市应急管理局</t>
    </r>
  </si>
  <si>
    <t>224</t>
  </si>
  <si>
    <t>01</t>
  </si>
  <si>
    <r>
      <rPr>
        <sz val="11"/>
        <color rgb="FF000000"/>
        <rFont val="宋体"/>
        <charset val="134"/>
      </rPr>
      <t> 行政运行</t>
    </r>
  </si>
  <si>
    <t>99</t>
  </si>
  <si>
    <r>
      <rPr>
        <sz val="11"/>
        <color rgb="FF000000"/>
        <rFont val="宋体"/>
        <charset val="134"/>
      </rPr>
      <t> 其他应急管理支出</t>
    </r>
  </si>
  <si>
    <t>02</t>
  </si>
  <si>
    <r>
      <rPr>
        <sz val="11"/>
        <color rgb="FF000000"/>
        <rFont val="宋体"/>
        <charset val="134"/>
      </rPr>
      <t> 一般行政管理事务</t>
    </r>
  </si>
  <si>
    <t>213</t>
  </si>
  <si>
    <t>05</t>
  </si>
  <si>
    <t> 其他巩固脱贫攻坚成果衔接乡村振兴支出</t>
  </si>
  <si>
    <t>210</t>
  </si>
  <si>
    <t>11</t>
  </si>
  <si>
    <r>
      <rPr>
        <sz val="11"/>
        <color rgb="FF000000"/>
        <rFont val="宋体"/>
        <charset val="134"/>
      </rPr>
      <t> 行政单位医疗</t>
    </r>
  </si>
  <si>
    <t>208</t>
  </si>
  <si>
    <r>
      <rPr>
        <sz val="11"/>
        <color rgb="FF000000"/>
        <rFont val="宋体"/>
        <charset val="134"/>
      </rPr>
      <t> 机关事业单位基本养老保险缴费支出</t>
    </r>
  </si>
  <si>
    <t>221</t>
  </si>
  <si>
    <r>
      <rPr>
        <sz val="11"/>
        <color rgb="FF000000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</si>
  <si>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</si>
  <si>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</si>
  <si>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</si>
  <si>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</si>
  <si>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</si>
  <si>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</si>
  <si>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</si>
  <si>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</si>
  <si>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</si>
  <si>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</si>
  <si>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</si>
  <si>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</si>
  <si>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</si>
  <si>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二、上年结转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</si>
  <si>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</si>
  <si>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</si>
  <si>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</si>
  <si>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</si>
  <si>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</si>
  <si>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</si>
  <si>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</si>
  <si>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</si>
  <si>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</si>
  <si>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</si>
  <si>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</si>
  <si>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</si>
  <si>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</si>
  <si>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</si>
  <si>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</si>
  <si>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</si>
  <si>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</si>
  <si>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</si>
  <si>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</si>
  <si>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</si>
  <si>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</si>
  <si>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</si>
  <si>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</si>
  <si>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</si>
  <si>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</si>
  <si>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</si>
  <si>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</si>
  <si>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</si>
  <si>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</si>
  <si>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</si>
  <si>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</si>
  <si>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</si>
  <si>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</si>
  <si>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</si>
  <si>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</si>
  <si>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</si>
  <si>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广元市应急管理局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</si>
  <si>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</si>
  <si>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</si>
  <si>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</si>
  <si>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</si>
  <si>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 退休人员活动经费</t>
    </r>
  </si>
  <si>
    <r>
      <rPr>
        <sz val="11"/>
        <color rgb="FF000000"/>
        <rFont val="宋体"/>
        <charset val="134"/>
      </rPr>
      <t>    其他商品和服务支出</t>
    </r>
  </si>
  <si>
    <r>
      <rPr>
        <sz val="11"/>
        <color rgb="FF000000"/>
        <rFont val="宋体"/>
        <charset val="134"/>
      </rPr>
      <t>    党建经费</t>
    </r>
  </si>
  <si>
    <r>
      <rPr>
        <sz val="11"/>
        <color rgb="FF000000"/>
        <rFont val="宋体"/>
        <charset val="134"/>
      </rPr>
      <t>   劳务费</t>
    </r>
  </si>
  <si>
    <r>
      <rPr>
        <sz val="11"/>
        <color rgb="FF000000"/>
        <rFont val="宋体"/>
        <charset val="134"/>
      </rPr>
      <t>   公务用车运行维护费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</si>
  <si>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</si>
  <si>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   水费</t>
    </r>
  </si>
  <si>
    <r>
      <rPr>
        <sz val="11"/>
        <color rgb="FF000000"/>
        <rFont val="宋体"/>
        <charset val="134"/>
      </rPr>
      <t>   工会经费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</si>
  <si>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</si>
  <si>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</si>
  <si>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咨询费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</si>
  <si>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</si>
  <si>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   印刷费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</si>
  <si>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</si>
  <si>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其他交通费用</t>
    </r>
  </si>
  <si>
    <r>
      <rPr>
        <sz val="11"/>
        <color rgb="FF000000"/>
        <rFont val="宋体"/>
        <charset val="134"/>
      </rPr>
      <t>   福利费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</si>
  <si>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</si>
  <si>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   其他社会保障缴费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</si>
  <si>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</si>
  <si>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</si>
  <si>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   工伤保险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</si>
  <si>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</si>
  <si>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</si>
  <si>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 晋级工资</t>
    </r>
  </si>
  <si>
    <r>
      <rPr>
        <sz val="11"/>
        <color rgb="FF000000"/>
        <rFont val="宋体"/>
        <charset val="134"/>
      </rPr>
      <t>    基本工资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</si>
  <si>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</si>
  <si>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</si>
  <si>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 年终一次性奖励工资</t>
    </r>
  </si>
  <si>
    <r>
      <rPr>
        <sz val="11"/>
        <color rgb="FF000000"/>
        <rFont val="宋体"/>
        <charset val="134"/>
      </rPr>
      <t>    绩效奖补助</t>
    </r>
  </si>
  <si>
    <r>
      <rPr>
        <sz val="11"/>
        <color rgb="FF000000"/>
        <rFont val="宋体"/>
        <charset val="134"/>
      </rPr>
      <t>    基础绩效奖</t>
    </r>
  </si>
  <si>
    <r>
      <rPr>
        <sz val="11"/>
        <color rgb="FF000000"/>
        <rFont val="宋体"/>
        <charset val="134"/>
      </rPr>
      <t>    优秀公务员奖励（参公人员）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</si>
  <si>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</si>
  <si>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</si>
  <si>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</si>
  <si>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</si>
  <si>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</si>
  <si>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</si>
  <si>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</si>
  <si>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</si>
  <si>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 退休人员绩效补助</t>
    </r>
  </si>
  <si>
    <r>
      <rPr>
        <sz val="11"/>
        <color rgb="FF000000"/>
        <rFont val="宋体"/>
        <charset val="134"/>
      </rPr>
      <t>    遗属生活补助</t>
    </r>
  </si>
  <si>
    <r>
      <rPr>
        <sz val="11"/>
        <color rgb="FF000000"/>
        <rFont val="宋体"/>
        <charset val="134"/>
      </rPr>
      <t>   奖励金</t>
    </r>
  </si>
  <si>
    <r>
      <rPr>
        <sz val="11"/>
        <color rgb="FF000000"/>
        <rFont val="宋体"/>
        <charset val="134"/>
      </rPr>
      <t>  其他支出</t>
    </r>
  </si>
  <si>
    <r>
      <rPr>
        <sz val="11"/>
        <color rgb="FF000000"/>
        <rFont val="宋体"/>
        <charset val="134"/>
      </rPr>
      <t>   其他支出</t>
    </r>
  </si>
  <si>
    <r>
      <rPr>
        <sz val="11"/>
        <color rgb="FF000000"/>
        <rFont val="宋体"/>
        <charset val="134"/>
      </rPr>
      <t>  资本性支出</t>
    </r>
  </si>
  <si>
    <r>
      <rPr>
        <sz val="11"/>
        <color rgb="FF000000"/>
        <rFont val="宋体"/>
        <charset val="134"/>
      </rPr>
      <t>   其他资本性支出</t>
    </r>
  </si>
  <si>
    <t>表3</t>
  </si>
  <si>
    <t>一般公共预算支出预算表</t>
  </si>
  <si>
    <t>当年财政拨款安排</t>
  </si>
  <si>
    <t>331</t>
  </si>
  <si>
    <r>
      <rPr>
        <sz val="11"/>
        <color rgb="FF000000"/>
        <rFont val="宋体"/>
        <charset val="134"/>
      </rPr>
      <t> 其他巩固脱贫攻坚成果衔接乡村振兴支出</t>
    </r>
  </si>
  <si>
    <t>表3-1</t>
  </si>
  <si>
    <t>一般公共预算基本支出预算表</t>
  </si>
  <si>
    <t>人员经费</t>
  </si>
  <si>
    <t>公用经费</t>
  </si>
  <si>
    <t>302</t>
  </si>
  <si>
    <r>
      <rPr>
        <sz val="11"/>
        <color rgb="FF000000"/>
        <rFont val="宋体"/>
        <charset val="134"/>
      </rPr>
      <t> 商品和服务支出</t>
    </r>
  </si>
  <si>
    <t>30299</t>
  </si>
  <si>
    <r>
      <rPr>
        <sz val="11"/>
        <color rgb="FF000000"/>
        <rFont val="宋体"/>
        <charset val="134"/>
      </rPr>
      <t>  其他商品和服务支出</t>
    </r>
  </si>
  <si>
    <t>3029902</t>
  </si>
  <si>
    <r>
      <rPr>
        <sz val="11"/>
        <color rgb="FF000000"/>
        <rFont val="宋体"/>
        <charset val="134"/>
      </rPr>
      <t>   退休人员活动经费</t>
    </r>
  </si>
  <si>
    <t>3029901</t>
  </si>
  <si>
    <r>
      <rPr>
        <sz val="11"/>
        <color rgb="FF000000"/>
        <rFont val="宋体"/>
        <charset val="134"/>
      </rPr>
      <t>   党建经费</t>
    </r>
  </si>
  <si>
    <r>
      <rPr>
        <sz val="11"/>
        <color rgb="FF000000"/>
        <rFont val="宋体"/>
        <charset val="134"/>
      </rPr>
      <t>31</t>
    </r>
  </si>
  <si>
    <t>30231</t>
  </si>
  <si>
    <r>
      <rPr>
        <sz val="11"/>
        <color rgb="FF000000"/>
        <rFont val="宋体"/>
        <charset val="134"/>
      </rPr>
      <t>  公务用车运行维护费</t>
    </r>
  </si>
  <si>
    <r>
      <rPr>
        <sz val="11"/>
        <color rgb="FF000000"/>
        <rFont val="宋体"/>
        <charset val="134"/>
      </rPr>
      <t>17</t>
    </r>
  </si>
  <si>
    <t>30217</t>
  </si>
  <si>
    <r>
      <rPr>
        <sz val="11"/>
        <color rgb="FF000000"/>
        <rFont val="宋体"/>
        <charset val="134"/>
      </rPr>
      <t>  公务接待费</t>
    </r>
  </si>
  <si>
    <t>30205</t>
  </si>
  <si>
    <r>
      <rPr>
        <sz val="11"/>
        <color rgb="FF000000"/>
        <rFont val="宋体"/>
        <charset val="134"/>
      </rPr>
      <t>  水费</t>
    </r>
  </si>
  <si>
    <r>
      <rPr>
        <sz val="11"/>
        <color rgb="FF000000"/>
        <rFont val="宋体"/>
        <charset val="134"/>
      </rPr>
      <t>28</t>
    </r>
  </si>
  <si>
    <t>30228</t>
  </si>
  <si>
    <r>
      <rPr>
        <sz val="11"/>
        <color rgb="FF000000"/>
        <rFont val="宋体"/>
        <charset val="134"/>
      </rPr>
      <t>  工会经费</t>
    </r>
  </si>
  <si>
    <t>30201</t>
  </si>
  <si>
    <r>
      <rPr>
        <sz val="11"/>
        <color rgb="FF000000"/>
        <rFont val="宋体"/>
        <charset val="134"/>
      </rPr>
      <t>  办公费</t>
    </r>
  </si>
  <si>
    <r>
      <rPr>
        <sz val="11"/>
        <color rgb="FF000000"/>
        <rFont val="宋体"/>
        <charset val="134"/>
      </rPr>
      <t>11</t>
    </r>
  </si>
  <si>
    <t>30211</t>
  </si>
  <si>
    <r>
      <rPr>
        <sz val="11"/>
        <color rgb="FF000000"/>
        <rFont val="宋体"/>
        <charset val="134"/>
      </rPr>
      <t>  差旅费</t>
    </r>
  </si>
  <si>
    <r>
      <rPr>
        <sz val="11"/>
        <color rgb="FF000000"/>
        <rFont val="宋体"/>
        <charset val="134"/>
      </rPr>
      <t>02</t>
    </r>
  </si>
  <si>
    <t>30202</t>
  </si>
  <si>
    <r>
      <rPr>
        <sz val="11"/>
        <color rgb="FF000000"/>
        <rFont val="宋体"/>
        <charset val="134"/>
      </rPr>
      <t>  印刷费</t>
    </r>
  </si>
  <si>
    <r>
      <rPr>
        <sz val="11"/>
        <color rgb="FF000000"/>
        <rFont val="宋体"/>
        <charset val="134"/>
      </rPr>
      <t>06</t>
    </r>
  </si>
  <si>
    <t>30206</t>
  </si>
  <si>
    <r>
      <rPr>
        <sz val="11"/>
        <color rgb="FF000000"/>
        <rFont val="宋体"/>
        <charset val="134"/>
      </rPr>
      <t>  电费</t>
    </r>
  </si>
  <si>
    <r>
      <rPr>
        <sz val="11"/>
        <color rgb="FF000000"/>
        <rFont val="宋体"/>
        <charset val="134"/>
      </rPr>
      <t>39</t>
    </r>
  </si>
  <si>
    <t>30239</t>
  </si>
  <si>
    <r>
      <rPr>
        <sz val="11"/>
        <color rgb="FF000000"/>
        <rFont val="宋体"/>
        <charset val="134"/>
      </rPr>
      <t>  其他交通费用</t>
    </r>
  </si>
  <si>
    <r>
      <rPr>
        <sz val="11"/>
        <color rgb="FF000000"/>
        <rFont val="宋体"/>
        <charset val="134"/>
      </rPr>
      <t>29</t>
    </r>
  </si>
  <si>
    <t>30229</t>
  </si>
  <si>
    <r>
      <rPr>
        <sz val="11"/>
        <color rgb="FF000000"/>
        <rFont val="宋体"/>
        <charset val="134"/>
      </rPr>
      <t>  福利费</t>
    </r>
  </si>
  <si>
    <t>301</t>
  </si>
  <si>
    <r>
      <rPr>
        <sz val="11"/>
        <color rgb="FF000000"/>
        <rFont val="宋体"/>
        <charset val="134"/>
      </rPr>
      <t> 工资福利支出</t>
    </r>
  </si>
  <si>
    <t>30112</t>
  </si>
  <si>
    <r>
      <rPr>
        <sz val="11"/>
        <color rgb="FF000000"/>
        <rFont val="宋体"/>
        <charset val="134"/>
      </rPr>
      <t>  其他社会保障缴费</t>
    </r>
  </si>
  <si>
    <t>3011202</t>
  </si>
  <si>
    <r>
      <rPr>
        <sz val="11"/>
        <color rgb="FF000000"/>
        <rFont val="宋体"/>
        <charset val="134"/>
      </rPr>
      <t>   工伤保险</t>
    </r>
  </si>
  <si>
    <t>30101</t>
  </si>
  <si>
    <r>
      <rPr>
        <sz val="11"/>
        <color rgb="FF000000"/>
        <rFont val="宋体"/>
        <charset val="134"/>
      </rPr>
      <t>  基本工资</t>
    </r>
  </si>
  <si>
    <t>3010101</t>
  </si>
  <si>
    <r>
      <rPr>
        <sz val="11"/>
        <color rgb="FF000000"/>
        <rFont val="宋体"/>
        <charset val="134"/>
      </rPr>
      <t>   晋级工资</t>
    </r>
  </si>
  <si>
    <t>3010102</t>
  </si>
  <si>
    <t>30103</t>
  </si>
  <si>
    <r>
      <rPr>
        <sz val="11"/>
        <color rgb="FF000000"/>
        <rFont val="宋体"/>
        <charset val="134"/>
      </rPr>
      <t>  奖金</t>
    </r>
  </si>
  <si>
    <t>3010301</t>
  </si>
  <si>
    <r>
      <rPr>
        <sz val="11"/>
        <color rgb="FF000000"/>
        <rFont val="宋体"/>
        <charset val="134"/>
      </rPr>
      <t>   年终一次性奖励工资</t>
    </r>
  </si>
  <si>
    <t>3010303</t>
  </si>
  <si>
    <r>
      <rPr>
        <sz val="11"/>
        <color rgb="FF000000"/>
        <rFont val="宋体"/>
        <charset val="134"/>
      </rPr>
      <t>   基础绩效奖</t>
    </r>
  </si>
  <si>
    <t>3010302</t>
  </si>
  <si>
    <r>
      <rPr>
        <sz val="11"/>
        <color rgb="FF000000"/>
        <rFont val="宋体"/>
        <charset val="134"/>
      </rPr>
      <t>   优秀公务员奖励（参公人员）</t>
    </r>
  </si>
  <si>
    <r>
      <rPr>
        <sz val="11"/>
        <color rgb="FF000000"/>
        <rFont val="宋体"/>
        <charset val="134"/>
      </rPr>
      <t>10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</si>
  <si>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</si>
  <si>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</si>
  <si>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t>30102</t>
  </si>
  <si>
    <r>
      <rPr>
        <sz val="11"/>
        <color rgb="FF000000"/>
        <rFont val="宋体"/>
        <charset val="134"/>
      </rPr>
      <t>  津贴补贴</t>
    </r>
  </si>
  <si>
    <r>
      <rPr>
        <sz val="11"/>
        <color rgb="FF000000"/>
        <rFont val="宋体"/>
        <charset val="134"/>
      </rPr>
      <t>08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</si>
  <si>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</si>
  <si>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</si>
  <si>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r>
      <rPr>
        <sz val="11"/>
        <color rgb="FF000000"/>
        <rFont val="宋体"/>
        <charset val="134"/>
      </rPr>
      <t>13</t>
    </r>
  </si>
  <si>
    <t>30113</t>
  </si>
  <si>
    <r>
      <rPr>
        <sz val="11"/>
        <color rgb="FF000000"/>
        <rFont val="宋体"/>
        <charset val="134"/>
      </rPr>
      <t>  住房公积金</t>
    </r>
  </si>
  <si>
    <t>303</t>
  </si>
  <si>
    <r>
      <rPr>
        <sz val="11"/>
        <color rgb="FF000000"/>
        <rFont val="宋体"/>
        <charset val="134"/>
      </rPr>
      <t> 对个人和家庭的补助</t>
    </r>
  </si>
  <si>
    <t>30305</t>
  </si>
  <si>
    <r>
      <rPr>
        <sz val="11"/>
        <color rgb="FF000000"/>
        <rFont val="宋体"/>
        <charset val="134"/>
      </rPr>
      <t>  生活补助</t>
    </r>
  </si>
  <si>
    <t>3030501</t>
  </si>
  <si>
    <r>
      <rPr>
        <sz val="11"/>
        <color rgb="FF000000"/>
        <rFont val="宋体"/>
        <charset val="134"/>
      </rPr>
      <t>   退休人员绩效补助</t>
    </r>
  </si>
  <si>
    <t>3030504</t>
  </si>
  <si>
    <r>
      <rPr>
        <sz val="11"/>
        <color rgb="FF000000"/>
        <rFont val="宋体"/>
        <charset val="134"/>
      </rPr>
      <t>   遗属生活补助</t>
    </r>
  </si>
  <si>
    <r>
      <rPr>
        <sz val="11"/>
        <color rgb="FF000000"/>
        <rFont val="宋体"/>
        <charset val="134"/>
      </rPr>
      <t>09</t>
    </r>
  </si>
  <si>
    <t>30309</t>
  </si>
  <si>
    <r>
      <rPr>
        <sz val="11"/>
        <color rgb="FF000000"/>
        <rFont val="宋体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</si>
  <si>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</si>
  <si>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</si>
  <si>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</si>
  <si>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宋体"/>
        <charset val="134"/>
      </rPr>
      <t>  中央自然灾害防治体系建设补助资金</t>
    </r>
  </si>
  <si>
    <r>
      <rPr>
        <sz val="11"/>
        <color rgb="FF000000"/>
        <rFont val="宋体"/>
        <charset val="134"/>
      </rPr>
      <t>  省级安全生产专项资金</t>
    </r>
  </si>
  <si>
    <r>
      <rPr>
        <sz val="11"/>
        <color rgb="FF000000"/>
        <rFont val="宋体"/>
        <charset val="134"/>
      </rPr>
      <t>  12350安全生产举报电话奖励</t>
    </r>
  </si>
  <si>
    <r>
      <rPr>
        <sz val="11"/>
        <color rgb="FF000000"/>
        <rFont val="宋体"/>
        <charset val="134"/>
      </rPr>
      <t> 其他灾害防治及应急管理支出</t>
    </r>
  </si>
  <si>
    <r>
      <rPr>
        <sz val="11"/>
        <color rgb="FF000000"/>
        <rFont val="宋体"/>
        <charset val="134"/>
      </rPr>
      <t>  应急救援能力提升</t>
    </r>
  </si>
  <si>
    <r>
      <rPr>
        <sz val="11"/>
        <color rgb="FF000000"/>
        <rFont val="宋体"/>
        <charset val="134"/>
      </rPr>
      <t>  年度考核奖</t>
    </r>
  </si>
  <si>
    <r>
      <rPr>
        <sz val="11"/>
        <color rgb="FF000000"/>
        <rFont val="宋体"/>
        <charset val="134"/>
      </rPr>
      <t>  政府购买服务人员工资机关</t>
    </r>
  </si>
  <si>
    <r>
      <rPr>
        <sz val="11"/>
        <color rgb="FF000000"/>
        <rFont val="宋体"/>
        <charset val="134"/>
      </rPr>
      <t>  2023年专家服务费</t>
    </r>
  </si>
  <si>
    <r>
      <rPr>
        <sz val="11"/>
        <color rgb="FF000000"/>
        <rFont val="宋体"/>
        <charset val="134"/>
      </rPr>
      <t>  纪检工作经费</t>
    </r>
  </si>
  <si>
    <r>
      <rPr>
        <sz val="11"/>
        <color rgb="FF000000"/>
        <rFont val="宋体"/>
        <charset val="134"/>
      </rPr>
      <t>  应急管理综合信息平台运行维护</t>
    </r>
  </si>
  <si>
    <r>
      <rPr>
        <sz val="11"/>
        <color rgb="FF000000"/>
        <rFont val="宋体"/>
        <charset val="134"/>
      </rPr>
      <t>  危化诊断排查</t>
    </r>
  </si>
  <si>
    <r>
      <rPr>
        <sz val="11"/>
        <color rgb="FF000000"/>
        <rFont val="宋体"/>
        <charset val="134"/>
      </rPr>
      <t>  危险化学品企业电路运维保障经费</t>
    </r>
  </si>
  <si>
    <r>
      <rPr>
        <sz val="11"/>
        <color rgb="FF000000"/>
        <rFont val="宋体"/>
        <charset val="134"/>
      </rPr>
      <t>  应急处突经费</t>
    </r>
  </si>
  <si>
    <r>
      <rPr>
        <sz val="11"/>
        <color rgb="FF000000"/>
        <rFont val="宋体"/>
        <charset val="134"/>
      </rPr>
      <t>  2023年乡村振兴工作经费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</si>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</sst>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8" formatCode="#,##0.0000000000000_ "/>
    <numFmt numFmtId="179" formatCode="#,##0.00_ "/>
    <numFmt numFmtId="180" formatCode="#,##0.000000000000000_ "/>
    <numFmt numFmtId="181" formatCode="#,##0.00000000000000_ "/>
    <numFmt numFmtId="182" formatCode="#,##0.0_ "/>
    <numFmt numFmtId="183" formatCode="yyyy&quot;年&quot;mm&quot;月&quot;dd&quot;日&quot;"/>
  </numFmts>
  <fonts count="16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indexed="8"/>
      <name val="等线"/>
      <charset val="134"/>
      <scheme val="minor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2"/>
    </font>
    <font>
      <b/>
      <sz val="9"/>
      <color rgb="FF000000"/>
      <name val="Hiragino Sans GB"/>
      <family val="2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C2C3C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5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179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180" fontId="0" fillId="0" borderId="0" xfId="0" applyNumberFormat="1" applyFill="1">
      <alignment vertical="center"/>
    </xf>
    <xf numFmtId="181" fontId="0" fillId="0" borderId="0" xfId="0" applyNumberFormat="1" applyFill="1">
      <alignment vertical="center"/>
    </xf>
    <xf numFmtId="0" fontId="8" fillId="0" borderId="1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78" fontId="0" fillId="0" borderId="0" xfId="0" applyNumberFormat="1" applyFill="1">
      <alignment vertical="center"/>
    </xf>
    <xf numFmtId="182" fontId="0" fillId="0" borderId="0" xfId="0" applyNumberFormat="1" applyFill="1">
      <alignment vertical="center"/>
    </xf>
    <xf numFmtId="0" fontId="1" fillId="0" borderId="9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182" fontId="0" fillId="0" borderId="0" xfId="0" applyNumberForma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83" fontId="4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75" defaultRowHeight="14.25"/>
  <cols>
    <col min="1" max="1" width="143.625" customWidth="1"/>
  </cols>
  <sheetData>
    <row r="1" spans="1:1" ht="74.25" customHeight="1">
      <c r="A1" s="95"/>
    </row>
    <row r="2" spans="1:1" ht="170.85" customHeight="1">
      <c r="A2" s="96" t="s">
        <v>0</v>
      </c>
    </row>
    <row r="3" spans="1:1" ht="128.1" customHeight="1">
      <c r="A3" s="97">
        <v>44959</v>
      </c>
    </row>
  </sheetData>
  <phoneticPr fontId="15" type="noConversion"/>
  <pageMargins left="0.74803149606299202" right="0.74803149606299202" top="0.27559055118110198" bottom="0.27559055118110198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H9" sqref="H9:I9"/>
    </sheetView>
  </sheetViews>
  <sheetFormatPr defaultColWidth="9.75" defaultRowHeight="14.25"/>
  <cols>
    <col min="1" max="1" width="1.5" customWidth="1"/>
    <col min="2" max="2" width="13.375" customWidth="1"/>
    <col min="3" max="3" width="30" customWidth="1"/>
    <col min="4" max="4" width="16.5" customWidth="1"/>
    <col min="5" max="5" width="8.625" customWidth="1"/>
    <col min="6" max="6" width="11.125" customWidth="1"/>
    <col min="7" max="7" width="20.375" customWidth="1"/>
    <col min="8" max="8" width="16.5" customWidth="1"/>
    <col min="9" max="9" width="11" customWidth="1"/>
    <col min="10" max="10" width="1.5" customWidth="1"/>
  </cols>
  <sheetData>
    <row r="1" spans="1:10" ht="14.25" customHeight="1">
      <c r="A1" s="1"/>
      <c r="B1" s="2"/>
      <c r="C1" s="3"/>
      <c r="D1" s="4"/>
      <c r="E1" s="4"/>
      <c r="F1" s="4"/>
      <c r="G1" s="4"/>
      <c r="H1" s="4"/>
      <c r="I1" s="18" t="s">
        <v>298</v>
      </c>
      <c r="J1" s="7"/>
    </row>
    <row r="2" spans="1:10" ht="19.899999999999999" customHeight="1">
      <c r="A2" s="1"/>
      <c r="B2" s="106" t="s">
        <v>299</v>
      </c>
      <c r="C2" s="106"/>
      <c r="D2" s="106"/>
      <c r="E2" s="106"/>
      <c r="F2" s="106"/>
      <c r="G2" s="106"/>
      <c r="H2" s="106"/>
      <c r="I2" s="106"/>
      <c r="J2" s="7" t="s">
        <v>2</v>
      </c>
    </row>
    <row r="3" spans="1:10" ht="17.100000000000001" customHeight="1">
      <c r="A3" s="5"/>
      <c r="B3" s="107" t="s">
        <v>4</v>
      </c>
      <c r="C3" s="107"/>
      <c r="D3" s="19"/>
      <c r="E3" s="19"/>
      <c r="F3" s="19"/>
      <c r="G3" s="19"/>
      <c r="H3" s="19"/>
      <c r="I3" s="19" t="s">
        <v>5</v>
      </c>
      <c r="J3" s="20"/>
    </row>
    <row r="4" spans="1:10" ht="21.4" customHeight="1">
      <c r="A4" s="7"/>
      <c r="B4" s="108" t="s">
        <v>300</v>
      </c>
      <c r="C4" s="108" t="s">
        <v>64</v>
      </c>
      <c r="D4" s="108" t="s">
        <v>301</v>
      </c>
      <c r="E4" s="108"/>
      <c r="F4" s="108"/>
      <c r="G4" s="108"/>
      <c r="H4" s="108"/>
      <c r="I4" s="108"/>
      <c r="J4" s="21"/>
    </row>
    <row r="5" spans="1:10" ht="21.4" customHeight="1">
      <c r="A5" s="9"/>
      <c r="B5" s="108"/>
      <c r="C5" s="108"/>
      <c r="D5" s="108" t="s">
        <v>52</v>
      </c>
      <c r="E5" s="117" t="s">
        <v>302</v>
      </c>
      <c r="F5" s="108" t="s">
        <v>303</v>
      </c>
      <c r="G5" s="108"/>
      <c r="H5" s="108"/>
      <c r="I5" s="108" t="s">
        <v>304</v>
      </c>
      <c r="J5" s="21"/>
    </row>
    <row r="6" spans="1:10" ht="29.25" customHeight="1">
      <c r="A6" s="9"/>
      <c r="B6" s="108"/>
      <c r="C6" s="108"/>
      <c r="D6" s="108"/>
      <c r="E6" s="117"/>
      <c r="F6" s="8" t="s">
        <v>143</v>
      </c>
      <c r="G6" s="8" t="s">
        <v>305</v>
      </c>
      <c r="H6" s="8" t="s">
        <v>306</v>
      </c>
      <c r="I6" s="108"/>
      <c r="J6" s="22"/>
    </row>
    <row r="7" spans="1:10" ht="19.899999999999999" customHeight="1">
      <c r="A7" s="10"/>
      <c r="B7" s="11"/>
      <c r="C7" s="11" t="s">
        <v>65</v>
      </c>
      <c r="D7" s="25">
        <v>12.8</v>
      </c>
      <c r="E7" s="12"/>
      <c r="F7" s="25">
        <v>7.44</v>
      </c>
      <c r="G7" s="12"/>
      <c r="H7" s="25">
        <v>7.44</v>
      </c>
      <c r="I7" s="25">
        <v>5.36</v>
      </c>
      <c r="J7" s="23"/>
    </row>
    <row r="8" spans="1:10" ht="19.899999999999999" customHeight="1">
      <c r="A8" s="9"/>
      <c r="B8" s="13"/>
      <c r="C8" s="14" t="s">
        <v>22</v>
      </c>
      <c r="D8" s="16">
        <v>12.8</v>
      </c>
      <c r="E8" s="15"/>
      <c r="F8" s="16">
        <v>7.44</v>
      </c>
      <c r="G8" s="15"/>
      <c r="H8" s="16">
        <v>7.44</v>
      </c>
      <c r="I8" s="16">
        <v>5.36</v>
      </c>
      <c r="J8" s="21"/>
    </row>
    <row r="9" spans="1:10" ht="19.899999999999999" customHeight="1">
      <c r="A9" s="9"/>
      <c r="B9" s="13" t="s">
        <v>66</v>
      </c>
      <c r="C9" s="14" t="s">
        <v>144</v>
      </c>
      <c r="D9" s="16">
        <v>12.8</v>
      </c>
      <c r="E9" s="16"/>
      <c r="F9" s="16">
        <v>7.44</v>
      </c>
      <c r="G9" s="16"/>
      <c r="H9" s="16">
        <v>7.44</v>
      </c>
      <c r="I9" s="16">
        <v>5.36</v>
      </c>
      <c r="J9" s="21"/>
    </row>
    <row r="10" spans="1:10" ht="8.65" customHeight="1">
      <c r="A10" s="17"/>
      <c r="B10" s="17"/>
      <c r="C10" s="17"/>
      <c r="D10" s="17"/>
      <c r="E10" s="17"/>
      <c r="F10" s="17"/>
      <c r="G10" s="17"/>
      <c r="H10" s="17"/>
      <c r="I10" s="17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5" type="noConversion"/>
  <pageMargins left="0.74803149606299202" right="0.74803149606299202" top="0.27559055118110198" bottom="0.27559055118110198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1" width="9.75" customWidth="1"/>
  </cols>
  <sheetData>
    <row r="1" spans="1:10" ht="14.25" customHeight="1">
      <c r="A1" s="1"/>
      <c r="B1" s="105"/>
      <c r="C1" s="105"/>
      <c r="D1" s="105"/>
      <c r="E1" s="3"/>
      <c r="F1" s="3"/>
      <c r="G1" s="4"/>
      <c r="H1" s="4"/>
      <c r="I1" s="18" t="s">
        <v>307</v>
      </c>
      <c r="J1" s="7"/>
    </row>
    <row r="2" spans="1:10" ht="19.899999999999999" customHeight="1">
      <c r="A2" s="1"/>
      <c r="B2" s="106" t="s">
        <v>308</v>
      </c>
      <c r="C2" s="106"/>
      <c r="D2" s="106"/>
      <c r="E2" s="106"/>
      <c r="F2" s="106"/>
      <c r="G2" s="106"/>
      <c r="H2" s="106"/>
      <c r="I2" s="106"/>
      <c r="J2" s="7" t="s">
        <v>2</v>
      </c>
    </row>
    <row r="3" spans="1:10" ht="17.100000000000001" customHeight="1">
      <c r="A3" s="5"/>
      <c r="B3" s="107" t="s">
        <v>4</v>
      </c>
      <c r="C3" s="107"/>
      <c r="D3" s="107"/>
      <c r="E3" s="107"/>
      <c r="F3" s="107"/>
      <c r="G3" s="5"/>
      <c r="H3" s="5"/>
      <c r="I3" s="19" t="s">
        <v>5</v>
      </c>
      <c r="J3" s="20"/>
    </row>
    <row r="4" spans="1:10" ht="21.4" customHeight="1">
      <c r="A4" s="7"/>
      <c r="B4" s="108" t="s">
        <v>8</v>
      </c>
      <c r="C4" s="108"/>
      <c r="D4" s="108"/>
      <c r="E4" s="108"/>
      <c r="F4" s="108"/>
      <c r="G4" s="108" t="s">
        <v>309</v>
      </c>
      <c r="H4" s="108"/>
      <c r="I4" s="108"/>
      <c r="J4" s="21"/>
    </row>
    <row r="5" spans="1:10" ht="21.4" customHeight="1">
      <c r="A5" s="9"/>
      <c r="B5" s="108" t="s">
        <v>72</v>
      </c>
      <c r="C5" s="108"/>
      <c r="D5" s="108"/>
      <c r="E5" s="108" t="s">
        <v>63</v>
      </c>
      <c r="F5" s="108" t="s">
        <v>64</v>
      </c>
      <c r="G5" s="108" t="s">
        <v>52</v>
      </c>
      <c r="H5" s="108" t="s">
        <v>70</v>
      </c>
      <c r="I5" s="108" t="s">
        <v>71</v>
      </c>
      <c r="J5" s="21"/>
    </row>
    <row r="6" spans="1:10" ht="21.4" customHeight="1">
      <c r="A6" s="9"/>
      <c r="B6" s="8" t="s">
        <v>73</v>
      </c>
      <c r="C6" s="8" t="s">
        <v>74</v>
      </c>
      <c r="D6" s="8" t="s">
        <v>75</v>
      </c>
      <c r="E6" s="108"/>
      <c r="F6" s="108"/>
      <c r="G6" s="108"/>
      <c r="H6" s="108"/>
      <c r="I6" s="108"/>
      <c r="J6" s="22"/>
    </row>
    <row r="7" spans="1:10" ht="19.899999999999999" customHeight="1">
      <c r="A7" s="10"/>
      <c r="B7" s="11"/>
      <c r="C7" s="11"/>
      <c r="D7" s="11"/>
      <c r="E7" s="11"/>
      <c r="F7" s="11" t="s">
        <v>65</v>
      </c>
      <c r="G7" s="12"/>
      <c r="H7" s="12"/>
      <c r="I7" s="12"/>
      <c r="J7" s="23"/>
    </row>
    <row r="8" spans="1:10" ht="19.899999999999999" customHeight="1">
      <c r="A8" s="9"/>
      <c r="B8" s="13"/>
      <c r="C8" s="13"/>
      <c r="D8" s="13"/>
      <c r="E8" s="13"/>
      <c r="F8" s="14" t="s">
        <v>22</v>
      </c>
      <c r="G8" s="15"/>
      <c r="H8" s="15"/>
      <c r="I8" s="15"/>
      <c r="J8" s="21"/>
    </row>
    <row r="9" spans="1:10" ht="19.899999999999999" customHeight="1">
      <c r="A9" s="9"/>
      <c r="B9" s="13"/>
      <c r="C9" s="13"/>
      <c r="D9" s="13"/>
      <c r="E9" s="13"/>
      <c r="F9" s="14" t="s">
        <v>22</v>
      </c>
      <c r="G9" s="15"/>
      <c r="H9" s="15"/>
      <c r="I9" s="15"/>
      <c r="J9" s="21"/>
    </row>
    <row r="10" spans="1:10" ht="19.899999999999999" customHeight="1">
      <c r="A10" s="9"/>
      <c r="B10" s="13"/>
      <c r="C10" s="13"/>
      <c r="D10" s="13"/>
      <c r="E10" s="13"/>
      <c r="F10" s="14" t="s">
        <v>112</v>
      </c>
      <c r="G10" s="15"/>
      <c r="H10" s="16"/>
      <c r="I10" s="16"/>
      <c r="J10" s="22"/>
    </row>
    <row r="11" spans="1:10" ht="42" customHeight="1">
      <c r="A11" s="17"/>
      <c r="B11" s="118" t="s">
        <v>310</v>
      </c>
      <c r="C11" s="119"/>
      <c r="D11" s="119"/>
      <c r="E11" s="119"/>
      <c r="F11" s="119"/>
      <c r="G11" s="119"/>
      <c r="H11" s="119"/>
      <c r="I11" s="120"/>
      <c r="J11" s="24"/>
    </row>
  </sheetData>
  <mergeCells count="12">
    <mergeCell ref="B5:D5"/>
    <mergeCell ref="B11:I11"/>
    <mergeCell ref="E5:E6"/>
    <mergeCell ref="F5:F6"/>
    <mergeCell ref="G5:G6"/>
    <mergeCell ref="H5:H6"/>
    <mergeCell ref="I5:I6"/>
    <mergeCell ref="B1:D1"/>
    <mergeCell ref="B2:I2"/>
    <mergeCell ref="B3:F3"/>
    <mergeCell ref="B4:F4"/>
    <mergeCell ref="G4:I4"/>
  </mergeCells>
  <phoneticPr fontId="15" type="noConversion"/>
  <pageMargins left="0.74803149606299202" right="0.74803149606299202" top="0.27559055118110198" bottom="0.27559055118110198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9.75" defaultRowHeight="14.25"/>
  <cols>
    <col min="1" max="1" width="1.5" customWidth="1"/>
    <col min="2" max="2" width="13.375" customWidth="1"/>
    <col min="3" max="3" width="26.625" customWidth="1"/>
    <col min="4" max="4" width="13.25" customWidth="1"/>
    <col min="5" max="5" width="16.5" customWidth="1"/>
    <col min="6" max="8" width="13.875" customWidth="1"/>
    <col min="9" max="9" width="13.375" customWidth="1"/>
    <col min="10" max="10" width="1.5" customWidth="1"/>
  </cols>
  <sheetData>
    <row r="1" spans="1:10" ht="14.25" customHeight="1">
      <c r="A1" s="1"/>
      <c r="B1" s="2"/>
      <c r="C1" s="3"/>
      <c r="D1" s="4"/>
      <c r="E1" s="4"/>
      <c r="F1" s="4"/>
      <c r="G1" s="4"/>
      <c r="H1" s="4"/>
      <c r="I1" s="18" t="s">
        <v>311</v>
      </c>
      <c r="J1" s="7"/>
    </row>
    <row r="2" spans="1:10" ht="19.899999999999999" customHeight="1">
      <c r="A2" s="1"/>
      <c r="B2" s="106" t="s">
        <v>312</v>
      </c>
      <c r="C2" s="106"/>
      <c r="D2" s="106"/>
      <c r="E2" s="106"/>
      <c r="F2" s="106"/>
      <c r="G2" s="106"/>
      <c r="H2" s="106"/>
      <c r="I2" s="106"/>
      <c r="J2" s="7" t="s">
        <v>2</v>
      </c>
    </row>
    <row r="3" spans="1:10" ht="17.100000000000001" customHeight="1">
      <c r="A3" s="5"/>
      <c r="B3" s="107" t="s">
        <v>4</v>
      </c>
      <c r="C3" s="107"/>
      <c r="D3" s="19"/>
      <c r="E3" s="19"/>
      <c r="F3" s="19"/>
      <c r="G3" s="19"/>
      <c r="H3" s="19"/>
      <c r="I3" s="19" t="s">
        <v>5</v>
      </c>
      <c r="J3" s="20"/>
    </row>
    <row r="4" spans="1:10" ht="21.4" customHeight="1">
      <c r="A4" s="7"/>
      <c r="B4" s="108" t="s">
        <v>300</v>
      </c>
      <c r="C4" s="108" t="s">
        <v>64</v>
      </c>
      <c r="D4" s="108" t="s">
        <v>301</v>
      </c>
      <c r="E4" s="108"/>
      <c r="F4" s="108"/>
      <c r="G4" s="108"/>
      <c r="H4" s="108"/>
      <c r="I4" s="108"/>
      <c r="J4" s="21"/>
    </row>
    <row r="5" spans="1:10" ht="21.4" customHeight="1">
      <c r="A5" s="9"/>
      <c r="B5" s="108"/>
      <c r="C5" s="108"/>
      <c r="D5" s="108" t="s">
        <v>52</v>
      </c>
      <c r="E5" s="117" t="s">
        <v>302</v>
      </c>
      <c r="F5" s="108" t="s">
        <v>303</v>
      </c>
      <c r="G5" s="108"/>
      <c r="H5" s="108"/>
      <c r="I5" s="108" t="s">
        <v>304</v>
      </c>
      <c r="J5" s="21"/>
    </row>
    <row r="6" spans="1:10" ht="21.4" customHeight="1">
      <c r="A6" s="9"/>
      <c r="B6" s="108"/>
      <c r="C6" s="108"/>
      <c r="D6" s="108"/>
      <c r="E6" s="117"/>
      <c r="F6" s="8" t="s">
        <v>143</v>
      </c>
      <c r="G6" s="8" t="s">
        <v>305</v>
      </c>
      <c r="H6" s="8" t="s">
        <v>306</v>
      </c>
      <c r="I6" s="108"/>
      <c r="J6" s="22"/>
    </row>
    <row r="7" spans="1:10" ht="19.899999999999999" customHeight="1">
      <c r="A7" s="10"/>
      <c r="B7" s="11"/>
      <c r="C7" s="11" t="s">
        <v>65</v>
      </c>
      <c r="D7" s="12"/>
      <c r="E7" s="12"/>
      <c r="F7" s="12"/>
      <c r="G7" s="12"/>
      <c r="H7" s="12"/>
      <c r="I7" s="12"/>
      <c r="J7" s="23"/>
    </row>
    <row r="8" spans="1:10" ht="19.899999999999999" customHeight="1">
      <c r="A8" s="9"/>
      <c r="B8" s="13"/>
      <c r="C8" s="14" t="s">
        <v>22</v>
      </c>
      <c r="D8" s="15"/>
      <c r="E8" s="15"/>
      <c r="F8" s="15"/>
      <c r="G8" s="15"/>
      <c r="H8" s="15"/>
      <c r="I8" s="15"/>
      <c r="J8" s="21"/>
    </row>
    <row r="9" spans="1:10" ht="19.899999999999999" customHeight="1">
      <c r="A9" s="9"/>
      <c r="B9" s="13"/>
      <c r="C9" s="14" t="s">
        <v>112</v>
      </c>
      <c r="D9" s="16"/>
      <c r="E9" s="16"/>
      <c r="F9" s="16"/>
      <c r="G9" s="16"/>
      <c r="H9" s="16"/>
      <c r="I9" s="16"/>
      <c r="J9" s="21"/>
    </row>
    <row r="10" spans="1:10" ht="33" customHeight="1">
      <c r="A10" s="17"/>
      <c r="B10" s="121" t="s">
        <v>310</v>
      </c>
      <c r="C10" s="122"/>
      <c r="D10" s="122"/>
      <c r="E10" s="122"/>
      <c r="F10" s="122"/>
      <c r="G10" s="122"/>
      <c r="H10" s="122"/>
      <c r="I10" s="123"/>
      <c r="J10" s="24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honeticPr fontId="15" type="noConversion"/>
  <pageMargins left="0.74803149606299202" right="0.74803149606299202" top="0.27559055118110198" bottom="0.27559055118110198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I24" sqref="I24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1" width="9.75" customWidth="1"/>
  </cols>
  <sheetData>
    <row r="1" spans="1:10" ht="14.25" customHeight="1">
      <c r="A1" s="1"/>
      <c r="B1" s="105"/>
      <c r="C1" s="105"/>
      <c r="D1" s="105"/>
      <c r="E1" s="3"/>
      <c r="F1" s="3"/>
      <c r="G1" s="4"/>
      <c r="H1" s="4"/>
      <c r="I1" s="18" t="s">
        <v>313</v>
      </c>
      <c r="J1" s="7"/>
    </row>
    <row r="2" spans="1:10" ht="19.899999999999999" customHeight="1">
      <c r="A2" s="1"/>
      <c r="B2" s="106" t="s">
        <v>314</v>
      </c>
      <c r="C2" s="106"/>
      <c r="D2" s="106"/>
      <c r="E2" s="106"/>
      <c r="F2" s="106"/>
      <c r="G2" s="106"/>
      <c r="H2" s="106"/>
      <c r="I2" s="106"/>
      <c r="J2" s="7" t="s">
        <v>2</v>
      </c>
    </row>
    <row r="3" spans="1:10" ht="17.100000000000001" customHeight="1">
      <c r="A3" s="5"/>
      <c r="B3" s="107" t="s">
        <v>4</v>
      </c>
      <c r="C3" s="107"/>
      <c r="D3" s="107"/>
      <c r="E3" s="107"/>
      <c r="F3" s="107"/>
      <c r="G3" s="5"/>
      <c r="H3" s="5"/>
      <c r="I3" s="19" t="s">
        <v>5</v>
      </c>
      <c r="J3" s="20"/>
    </row>
    <row r="4" spans="1:10" ht="21.4" customHeight="1">
      <c r="A4" s="7"/>
      <c r="B4" s="108" t="s">
        <v>8</v>
      </c>
      <c r="C4" s="108"/>
      <c r="D4" s="108"/>
      <c r="E4" s="108"/>
      <c r="F4" s="108"/>
      <c r="G4" s="108" t="s">
        <v>315</v>
      </c>
      <c r="H4" s="108"/>
      <c r="I4" s="108"/>
      <c r="J4" s="21"/>
    </row>
    <row r="5" spans="1:10" ht="21.4" customHeight="1">
      <c r="A5" s="9"/>
      <c r="B5" s="108" t="s">
        <v>72</v>
      </c>
      <c r="C5" s="108"/>
      <c r="D5" s="108"/>
      <c r="E5" s="108" t="s">
        <v>63</v>
      </c>
      <c r="F5" s="108" t="s">
        <v>64</v>
      </c>
      <c r="G5" s="108" t="s">
        <v>52</v>
      </c>
      <c r="H5" s="108" t="s">
        <v>70</v>
      </c>
      <c r="I5" s="108" t="s">
        <v>71</v>
      </c>
      <c r="J5" s="21"/>
    </row>
    <row r="6" spans="1:10" ht="21.4" customHeight="1">
      <c r="A6" s="9"/>
      <c r="B6" s="8" t="s">
        <v>73</v>
      </c>
      <c r="C6" s="8" t="s">
        <v>74</v>
      </c>
      <c r="D6" s="8" t="s">
        <v>75</v>
      </c>
      <c r="E6" s="108"/>
      <c r="F6" s="108"/>
      <c r="G6" s="108"/>
      <c r="H6" s="108"/>
      <c r="I6" s="108"/>
      <c r="J6" s="22"/>
    </row>
    <row r="7" spans="1:10" ht="19.899999999999999" customHeight="1">
      <c r="A7" s="10"/>
      <c r="B7" s="11"/>
      <c r="C7" s="11"/>
      <c r="D7" s="11"/>
      <c r="E7" s="11"/>
      <c r="F7" s="11" t="s">
        <v>65</v>
      </c>
      <c r="G7" s="12"/>
      <c r="H7" s="12"/>
      <c r="I7" s="12"/>
      <c r="J7" s="23"/>
    </row>
    <row r="8" spans="1:10" ht="19.899999999999999" customHeight="1">
      <c r="A8" s="9"/>
      <c r="B8" s="13"/>
      <c r="C8" s="13"/>
      <c r="D8" s="13"/>
      <c r="E8" s="13"/>
      <c r="F8" s="14" t="s">
        <v>22</v>
      </c>
      <c r="G8" s="15"/>
      <c r="H8" s="15"/>
      <c r="I8" s="15"/>
      <c r="J8" s="21"/>
    </row>
    <row r="9" spans="1:10" ht="19.899999999999999" customHeight="1">
      <c r="A9" s="9"/>
      <c r="B9" s="13"/>
      <c r="C9" s="13"/>
      <c r="D9" s="13"/>
      <c r="E9" s="13"/>
      <c r="F9" s="14" t="s">
        <v>22</v>
      </c>
      <c r="G9" s="15"/>
      <c r="H9" s="15"/>
      <c r="I9" s="15"/>
      <c r="J9" s="21"/>
    </row>
    <row r="10" spans="1:10" ht="19.899999999999999" customHeight="1">
      <c r="A10" s="9"/>
      <c r="B10" s="13"/>
      <c r="C10" s="13"/>
      <c r="D10" s="13"/>
      <c r="E10" s="13"/>
      <c r="F10" s="14" t="s">
        <v>112</v>
      </c>
      <c r="G10" s="15"/>
      <c r="H10" s="16"/>
      <c r="I10" s="16"/>
      <c r="J10" s="22"/>
    </row>
    <row r="11" spans="1:10" ht="28.5" customHeight="1">
      <c r="A11" s="17"/>
      <c r="B11" s="124" t="s">
        <v>310</v>
      </c>
      <c r="C11" s="125"/>
      <c r="D11" s="125"/>
      <c r="E11" s="125"/>
      <c r="F11" s="125"/>
      <c r="G11" s="125"/>
      <c r="H11" s="125"/>
      <c r="I11" s="126"/>
      <c r="J11" s="24"/>
    </row>
  </sheetData>
  <mergeCells count="12">
    <mergeCell ref="B5:D5"/>
    <mergeCell ref="B11:I11"/>
    <mergeCell ref="E5:E6"/>
    <mergeCell ref="F5:F6"/>
    <mergeCell ref="G5:G6"/>
    <mergeCell ref="H5:H6"/>
    <mergeCell ref="I5:I6"/>
    <mergeCell ref="B1:D1"/>
    <mergeCell ref="B2:I2"/>
    <mergeCell ref="B3:F3"/>
    <mergeCell ref="B4:F4"/>
    <mergeCell ref="G4:I4"/>
  </mergeCells>
  <phoneticPr fontId="15" type="noConversion"/>
  <pageMargins left="0.74803149606299202" right="0.74803149606299202" top="0.27559055118110198" bottom="0.27559055118110198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pane ySplit="5" topLeftCell="A6" activePane="bottomLeft" state="frozen"/>
      <selection pane="bottomLeft" activeCell="L25" sqref="L25"/>
    </sheetView>
  </sheetViews>
  <sheetFormatPr defaultColWidth="9.75" defaultRowHeight="14.2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0" width="9.75" customWidth="1"/>
  </cols>
  <sheetData>
    <row r="1" spans="1:6" ht="14.25" customHeight="1">
      <c r="A1" s="69"/>
      <c r="B1" s="2"/>
      <c r="D1" s="70"/>
      <c r="E1" s="2" t="s">
        <v>1</v>
      </c>
      <c r="F1" s="79" t="s">
        <v>2</v>
      </c>
    </row>
    <row r="2" spans="1:6" ht="19.899999999999999" customHeight="1">
      <c r="A2" s="72"/>
      <c r="B2" s="98" t="s">
        <v>3</v>
      </c>
      <c r="C2" s="98"/>
      <c r="D2" s="98"/>
      <c r="E2" s="98"/>
      <c r="F2" s="79"/>
    </row>
    <row r="3" spans="1:6" ht="17.100000000000001" customHeight="1">
      <c r="A3" s="72"/>
      <c r="B3" s="6" t="s">
        <v>4</v>
      </c>
      <c r="D3" s="3"/>
      <c r="E3" s="73" t="s">
        <v>5</v>
      </c>
      <c r="F3" s="79"/>
    </row>
    <row r="4" spans="1:6" ht="21.4" customHeight="1">
      <c r="A4" s="72"/>
      <c r="B4" s="99" t="s">
        <v>6</v>
      </c>
      <c r="C4" s="99"/>
      <c r="D4" s="99" t="s">
        <v>7</v>
      </c>
      <c r="E4" s="99"/>
      <c r="F4" s="79"/>
    </row>
    <row r="5" spans="1:6" ht="21.4" customHeight="1">
      <c r="A5" s="72"/>
      <c r="B5" s="74" t="s">
        <v>8</v>
      </c>
      <c r="C5" s="74" t="s">
        <v>9</v>
      </c>
      <c r="D5" s="74" t="s">
        <v>8</v>
      </c>
      <c r="E5" s="74" t="s">
        <v>9</v>
      </c>
      <c r="F5" s="79"/>
    </row>
    <row r="6" spans="1:6" ht="19.899999999999999" customHeight="1">
      <c r="A6" s="101"/>
      <c r="B6" s="77" t="s">
        <v>10</v>
      </c>
      <c r="C6" s="76">
        <v>1552.66</v>
      </c>
      <c r="D6" s="77" t="s">
        <v>11</v>
      </c>
      <c r="E6" s="76"/>
      <c r="F6" s="22"/>
    </row>
    <row r="7" spans="1:6" ht="14.25" customHeight="1">
      <c r="A7" s="101"/>
      <c r="B7" s="77" t="s">
        <v>12</v>
      </c>
      <c r="C7" s="76"/>
      <c r="D7" s="77" t="s">
        <v>13</v>
      </c>
      <c r="E7" s="76"/>
      <c r="F7" s="22"/>
    </row>
    <row r="8" spans="1:6" ht="14.25" customHeight="1">
      <c r="A8" s="101"/>
      <c r="B8" s="77" t="s">
        <v>14</v>
      </c>
      <c r="C8" s="76"/>
      <c r="D8" s="77" t="s">
        <v>15</v>
      </c>
      <c r="E8" s="76"/>
      <c r="F8" s="22"/>
    </row>
    <row r="9" spans="1:6" ht="14.25" customHeight="1">
      <c r="A9" s="101"/>
      <c r="B9" s="77" t="s">
        <v>16</v>
      </c>
      <c r="C9" s="76"/>
      <c r="D9" s="77" t="s">
        <v>17</v>
      </c>
      <c r="E9" s="76"/>
      <c r="F9" s="22"/>
    </row>
    <row r="10" spans="1:6" ht="14.25" customHeight="1">
      <c r="A10" s="101"/>
      <c r="B10" s="77" t="s">
        <v>18</v>
      </c>
      <c r="C10" s="76"/>
      <c r="D10" s="77" t="s">
        <v>19</v>
      </c>
      <c r="E10" s="76"/>
      <c r="F10" s="22"/>
    </row>
    <row r="11" spans="1:6" ht="19.899999999999999" customHeight="1">
      <c r="A11" s="101"/>
      <c r="B11" s="77" t="s">
        <v>20</v>
      </c>
      <c r="C11" s="76">
        <v>138.97</v>
      </c>
      <c r="D11" s="77" t="s">
        <v>21</v>
      </c>
      <c r="E11" s="76"/>
      <c r="F11" s="22"/>
    </row>
    <row r="12" spans="1:6" ht="15" customHeight="1">
      <c r="A12" s="101"/>
      <c r="B12" s="77" t="s">
        <v>22</v>
      </c>
      <c r="C12" s="76"/>
      <c r="D12" s="77" t="s">
        <v>23</v>
      </c>
      <c r="E12" s="76"/>
      <c r="F12" s="22"/>
    </row>
    <row r="13" spans="1:6" ht="19.899999999999999" customHeight="1">
      <c r="A13" s="101"/>
      <c r="B13" s="77" t="s">
        <v>22</v>
      </c>
      <c r="C13" s="76"/>
      <c r="D13" s="77" t="s">
        <v>24</v>
      </c>
      <c r="E13" s="76">
        <v>114.82</v>
      </c>
      <c r="F13" s="22"/>
    </row>
    <row r="14" spans="1:6" ht="12.75" customHeight="1">
      <c r="A14" s="101"/>
      <c r="B14" s="77" t="s">
        <v>22</v>
      </c>
      <c r="C14" s="76"/>
      <c r="D14" s="77" t="s">
        <v>25</v>
      </c>
      <c r="E14" s="76"/>
      <c r="F14" s="22"/>
    </row>
    <row r="15" spans="1:6" ht="19.899999999999999" customHeight="1">
      <c r="A15" s="101"/>
      <c r="B15" s="77" t="s">
        <v>22</v>
      </c>
      <c r="C15" s="76"/>
      <c r="D15" s="77" t="s">
        <v>26</v>
      </c>
      <c r="E15" s="76">
        <v>40.03</v>
      </c>
      <c r="F15" s="22"/>
    </row>
    <row r="16" spans="1:6" ht="15" customHeight="1">
      <c r="A16" s="101"/>
      <c r="B16" s="77" t="s">
        <v>22</v>
      </c>
      <c r="C16" s="76"/>
      <c r="D16" s="77" t="s">
        <v>27</v>
      </c>
      <c r="E16" s="76"/>
      <c r="F16" s="22"/>
    </row>
    <row r="17" spans="1:12" ht="15" customHeight="1">
      <c r="A17" s="101"/>
      <c r="B17" s="77" t="s">
        <v>22</v>
      </c>
      <c r="C17" s="76"/>
      <c r="D17" s="77" t="s">
        <v>28</v>
      </c>
      <c r="E17" s="76"/>
      <c r="F17" s="22"/>
    </row>
    <row r="18" spans="1:12" s="29" customFormat="1" ht="19.899999999999999" customHeight="1">
      <c r="A18" s="102"/>
      <c r="B18" s="44" t="s">
        <v>22</v>
      </c>
      <c r="C18" s="45"/>
      <c r="D18" s="44" t="s">
        <v>29</v>
      </c>
      <c r="E18" s="45">
        <v>1.82</v>
      </c>
      <c r="F18" s="60"/>
      <c r="G18" s="100"/>
      <c r="H18" s="100"/>
      <c r="I18" s="100"/>
      <c r="J18" s="100"/>
      <c r="K18" s="100"/>
      <c r="L18" s="100"/>
    </row>
    <row r="19" spans="1:12" ht="14.25" customHeight="1">
      <c r="A19" s="101"/>
      <c r="B19" s="77" t="s">
        <v>22</v>
      </c>
      <c r="C19" s="76"/>
      <c r="D19" s="77" t="s">
        <v>30</v>
      </c>
      <c r="E19" s="76"/>
      <c r="F19" s="22"/>
    </row>
    <row r="20" spans="1:12" ht="14.25" customHeight="1">
      <c r="A20" s="101"/>
      <c r="B20" s="77" t="s">
        <v>22</v>
      </c>
      <c r="C20" s="76"/>
      <c r="D20" s="77" t="s">
        <v>31</v>
      </c>
      <c r="E20" s="76"/>
      <c r="F20" s="22"/>
    </row>
    <row r="21" spans="1:12" ht="14.25" customHeight="1">
      <c r="A21" s="101"/>
      <c r="B21" s="77" t="s">
        <v>22</v>
      </c>
      <c r="C21" s="76"/>
      <c r="D21" s="77" t="s">
        <v>32</v>
      </c>
      <c r="E21" s="76"/>
      <c r="F21" s="22"/>
    </row>
    <row r="22" spans="1:12" ht="14.25" customHeight="1">
      <c r="A22" s="101"/>
      <c r="B22" s="77" t="s">
        <v>22</v>
      </c>
      <c r="C22" s="76"/>
      <c r="D22" s="77" t="s">
        <v>33</v>
      </c>
      <c r="E22" s="76"/>
      <c r="F22" s="22"/>
    </row>
    <row r="23" spans="1:12" ht="14.25" customHeight="1">
      <c r="A23" s="101"/>
      <c r="B23" s="77" t="s">
        <v>22</v>
      </c>
      <c r="C23" s="76"/>
      <c r="D23" s="77" t="s">
        <v>34</v>
      </c>
      <c r="E23" s="76"/>
      <c r="F23" s="22"/>
    </row>
    <row r="24" spans="1:12" ht="14.25" customHeight="1">
      <c r="A24" s="101"/>
      <c r="B24" s="77" t="s">
        <v>22</v>
      </c>
      <c r="C24" s="76"/>
      <c r="D24" s="77" t="s">
        <v>35</v>
      </c>
      <c r="E24" s="76"/>
      <c r="F24" s="22"/>
    </row>
    <row r="25" spans="1:12" ht="19.899999999999999" customHeight="1">
      <c r="A25" s="101"/>
      <c r="B25" s="77" t="s">
        <v>22</v>
      </c>
      <c r="C25" s="76"/>
      <c r="D25" s="77" t="s">
        <v>36</v>
      </c>
      <c r="E25" s="76">
        <v>99.83</v>
      </c>
      <c r="F25" s="22"/>
    </row>
    <row r="26" spans="1:12" ht="19.899999999999999" customHeight="1">
      <c r="A26" s="101"/>
      <c r="B26" s="77" t="s">
        <v>22</v>
      </c>
      <c r="C26" s="76"/>
      <c r="D26" s="77" t="s">
        <v>37</v>
      </c>
      <c r="E26" s="76"/>
      <c r="F26" s="22"/>
    </row>
    <row r="27" spans="1:12" ht="19.899999999999999" customHeight="1">
      <c r="A27" s="101"/>
      <c r="B27" s="77" t="s">
        <v>22</v>
      </c>
      <c r="C27" s="76"/>
      <c r="D27" s="77" t="s">
        <v>38</v>
      </c>
      <c r="E27" s="76"/>
      <c r="F27" s="22"/>
    </row>
    <row r="28" spans="1:12" ht="19.899999999999999" customHeight="1">
      <c r="A28" s="101"/>
      <c r="B28" s="77" t="s">
        <v>22</v>
      </c>
      <c r="C28" s="76"/>
      <c r="D28" s="77" t="s">
        <v>39</v>
      </c>
      <c r="E28" s="76">
        <v>1435.13</v>
      </c>
      <c r="F28" s="22"/>
    </row>
    <row r="29" spans="1:12" ht="15.75" customHeight="1">
      <c r="A29" s="101"/>
      <c r="B29" s="77" t="s">
        <v>22</v>
      </c>
      <c r="C29" s="76"/>
      <c r="D29" s="77" t="s">
        <v>40</v>
      </c>
      <c r="E29" s="76"/>
      <c r="F29" s="22"/>
    </row>
    <row r="30" spans="1:12" ht="15.75" customHeight="1">
      <c r="A30" s="101"/>
      <c r="B30" s="77" t="s">
        <v>22</v>
      </c>
      <c r="C30" s="76"/>
      <c r="D30" s="77" t="s">
        <v>41</v>
      </c>
      <c r="E30" s="76"/>
      <c r="F30" s="22"/>
    </row>
    <row r="31" spans="1:12" ht="15.75" customHeight="1">
      <c r="A31" s="101"/>
      <c r="B31" s="77" t="s">
        <v>22</v>
      </c>
      <c r="C31" s="76"/>
      <c r="D31" s="77" t="s">
        <v>42</v>
      </c>
      <c r="E31" s="76"/>
      <c r="F31" s="22"/>
    </row>
    <row r="32" spans="1:12" ht="15.75" customHeight="1">
      <c r="A32" s="101"/>
      <c r="B32" s="77" t="s">
        <v>22</v>
      </c>
      <c r="C32" s="76"/>
      <c r="D32" s="77" t="s">
        <v>43</v>
      </c>
      <c r="E32" s="76"/>
      <c r="F32" s="22"/>
    </row>
    <row r="33" spans="1:8" ht="15.75" customHeight="1">
      <c r="A33" s="101"/>
      <c r="B33" s="77" t="s">
        <v>22</v>
      </c>
      <c r="C33" s="76"/>
      <c r="D33" s="77" t="s">
        <v>44</v>
      </c>
      <c r="E33" s="76"/>
      <c r="F33" s="22"/>
    </row>
    <row r="34" spans="1:8" ht="19.899999999999999" customHeight="1">
      <c r="A34" s="10"/>
      <c r="B34" s="86" t="s">
        <v>45</v>
      </c>
      <c r="C34" s="87">
        <v>1691.63</v>
      </c>
      <c r="D34" s="86" t="s">
        <v>46</v>
      </c>
      <c r="E34" s="87">
        <f>SUM(E6:E33)</f>
        <v>1691.63</v>
      </c>
      <c r="F34" s="23"/>
    </row>
    <row r="35" spans="1:8" ht="19.899999999999999" customHeight="1">
      <c r="A35" s="88"/>
      <c r="B35" s="75" t="s">
        <v>47</v>
      </c>
      <c r="C35" s="76"/>
      <c r="D35" s="75"/>
      <c r="E35" s="76"/>
      <c r="F35" s="89"/>
    </row>
    <row r="36" spans="1:8" ht="19.899999999999999" customHeight="1">
      <c r="A36" s="90"/>
      <c r="B36" s="91" t="s">
        <v>48</v>
      </c>
      <c r="C36" s="87">
        <f>+C34</f>
        <v>1691.63</v>
      </c>
      <c r="D36" s="91" t="s">
        <v>49</v>
      </c>
      <c r="E36" s="87">
        <f>+E34</f>
        <v>1691.63</v>
      </c>
      <c r="F36" s="92"/>
      <c r="G36" s="28"/>
      <c r="H36" s="28"/>
    </row>
    <row r="37" spans="1:8" ht="8.65" customHeight="1">
      <c r="A37" s="78"/>
      <c r="B37" s="78"/>
      <c r="C37" s="93"/>
      <c r="D37" s="93"/>
      <c r="E37" s="78"/>
      <c r="F37" s="94"/>
    </row>
  </sheetData>
  <mergeCells count="5">
    <mergeCell ref="B2:E2"/>
    <mergeCell ref="B4:C4"/>
    <mergeCell ref="D4:E4"/>
    <mergeCell ref="G18:L18"/>
    <mergeCell ref="A6:A33"/>
  </mergeCells>
  <phoneticPr fontId="15" type="noConversion"/>
  <pageMargins left="0.74803149606299202" right="0.74803149606299202" top="0.27559055118110198" bottom="0.27559055118110198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G19" sqref="G19"/>
    </sheetView>
  </sheetViews>
  <sheetFormatPr defaultColWidth="9.75" defaultRowHeight="14.25"/>
  <cols>
    <col min="1" max="1" width="1.5" style="29" customWidth="1"/>
    <col min="2" max="2" width="9.125" style="29" customWidth="1"/>
    <col min="3" max="3" width="27.75" style="29" customWidth="1"/>
    <col min="4" max="11" width="16.5" style="29" customWidth="1"/>
    <col min="12" max="12" width="12.5" style="29" customWidth="1"/>
    <col min="13" max="13" width="16.5" style="29" customWidth="1"/>
    <col min="14" max="14" width="9.875" style="29" customWidth="1"/>
    <col min="15" max="15" width="9.75" style="29" customWidth="1"/>
    <col min="16" max="16384" width="9.75" style="29"/>
  </cols>
  <sheetData>
    <row r="1" spans="1:14" ht="14.25" customHeight="1">
      <c r="A1" s="32"/>
      <c r="B1" s="39"/>
      <c r="C1" s="82"/>
      <c r="D1" s="82"/>
      <c r="E1" s="82"/>
      <c r="F1" s="39"/>
      <c r="G1" s="39"/>
      <c r="H1" s="39"/>
      <c r="K1" s="39"/>
      <c r="L1" s="39"/>
      <c r="M1" s="52" t="s">
        <v>50</v>
      </c>
      <c r="N1" s="37"/>
    </row>
    <row r="2" spans="1:14" ht="19.899999999999999" customHeight="1">
      <c r="A2" s="32"/>
      <c r="B2" s="103" t="s">
        <v>51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37" t="s">
        <v>2</v>
      </c>
    </row>
    <row r="3" spans="1:14" ht="17.100000000000001" customHeight="1">
      <c r="A3" s="34"/>
      <c r="B3" s="35" t="s">
        <v>4</v>
      </c>
      <c r="C3" s="34"/>
      <c r="D3" s="34"/>
      <c r="E3" s="66"/>
      <c r="F3" s="34"/>
      <c r="G3" s="66"/>
      <c r="H3" s="66"/>
      <c r="I3" s="66"/>
      <c r="J3" s="66"/>
      <c r="K3" s="66"/>
      <c r="L3" s="66"/>
      <c r="M3" s="83" t="s">
        <v>5</v>
      </c>
      <c r="N3" s="59"/>
    </row>
    <row r="4" spans="1:14" ht="21.4" customHeight="1">
      <c r="A4" s="54"/>
      <c r="B4" s="104" t="s">
        <v>8</v>
      </c>
      <c r="C4" s="104"/>
      <c r="D4" s="104" t="s">
        <v>52</v>
      </c>
      <c r="E4" s="104" t="s">
        <v>53</v>
      </c>
      <c r="F4" s="104" t="s">
        <v>54</v>
      </c>
      <c r="G4" s="104" t="s">
        <v>55</v>
      </c>
      <c r="H4" s="104" t="s">
        <v>56</v>
      </c>
      <c r="I4" s="104" t="s">
        <v>57</v>
      </c>
      <c r="J4" s="104" t="s">
        <v>58</v>
      </c>
      <c r="K4" s="104" t="s">
        <v>59</v>
      </c>
      <c r="L4" s="104" t="s">
        <v>60</v>
      </c>
      <c r="M4" s="104" t="s">
        <v>61</v>
      </c>
      <c r="N4" s="104" t="s">
        <v>62</v>
      </c>
    </row>
    <row r="5" spans="1:14" ht="21.4" customHeight="1">
      <c r="A5" s="54"/>
      <c r="B5" s="53" t="s">
        <v>63</v>
      </c>
      <c r="C5" s="53" t="s">
        <v>64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ht="19.899999999999999" customHeight="1">
      <c r="A6" s="55"/>
      <c r="B6" s="40"/>
      <c r="C6" s="40" t="s">
        <v>65</v>
      </c>
      <c r="D6" s="56">
        <f>+F6+K6</f>
        <v>1691.63</v>
      </c>
      <c r="E6" s="56"/>
      <c r="F6" s="56">
        <v>1552.66</v>
      </c>
      <c r="G6" s="56"/>
      <c r="H6" s="56"/>
      <c r="I6" s="56"/>
      <c r="J6" s="56"/>
      <c r="K6" s="56">
        <v>138.97</v>
      </c>
      <c r="L6" s="56"/>
      <c r="M6" s="56"/>
      <c r="N6" s="56"/>
    </row>
    <row r="7" spans="1:14" ht="19.899999999999999" customHeight="1">
      <c r="A7" s="54"/>
      <c r="B7" s="57"/>
      <c r="C7" s="57"/>
      <c r="D7" s="56">
        <f>+F7+K7</f>
        <v>1691.63</v>
      </c>
      <c r="E7" s="26"/>
      <c r="F7" s="26">
        <v>1552.66</v>
      </c>
      <c r="G7" s="26"/>
      <c r="H7" s="26"/>
      <c r="I7" s="26"/>
      <c r="J7" s="26"/>
      <c r="K7" s="26">
        <v>138.97</v>
      </c>
      <c r="L7" s="26"/>
      <c r="M7" s="26"/>
      <c r="N7" s="26"/>
    </row>
    <row r="8" spans="1:14" ht="19.899999999999999" customHeight="1">
      <c r="A8" s="54"/>
      <c r="B8" s="57" t="s">
        <v>66</v>
      </c>
      <c r="C8" s="57" t="s">
        <v>67</v>
      </c>
      <c r="D8" s="56">
        <f>+F8+K8</f>
        <v>1691.63</v>
      </c>
      <c r="E8" s="26"/>
      <c r="F8" s="26">
        <v>1552.66</v>
      </c>
      <c r="G8" s="26"/>
      <c r="H8" s="26"/>
      <c r="I8" s="26"/>
      <c r="J8" s="26"/>
      <c r="K8" s="26">
        <v>138.97</v>
      </c>
      <c r="L8" s="26"/>
      <c r="M8" s="26"/>
      <c r="N8" s="26"/>
    </row>
    <row r="9" spans="1:14" ht="8.6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84"/>
      <c r="N9" s="85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5" type="noConversion"/>
  <pageMargins left="0.74803149606299202" right="0.74803149606299202" top="0.27559055118110198" bottom="0.27559055118110198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6" topLeftCell="A7" activePane="bottomLeft" state="frozen"/>
      <selection pane="bottomLeft" activeCell="G10" sqref="G10:G16"/>
    </sheetView>
  </sheetViews>
  <sheetFormatPr defaultColWidth="9.75" defaultRowHeight="14.25"/>
  <cols>
    <col min="1" max="1" width="1.5" customWidth="1"/>
    <col min="2" max="4" width="6.125" customWidth="1"/>
    <col min="5" max="5" width="8.25" customWidth="1"/>
    <col min="6" max="6" width="37.875" customWidth="1"/>
    <col min="7" max="9" width="16.5" customWidth="1"/>
    <col min="10" max="10" width="1.5" customWidth="1"/>
    <col min="11" max="11" width="9.75" customWidth="1"/>
  </cols>
  <sheetData>
    <row r="1" spans="1:12" ht="14.25" customHeight="1">
      <c r="A1" s="1"/>
      <c r="B1" s="105"/>
      <c r="C1" s="105"/>
      <c r="D1" s="105"/>
      <c r="E1" s="3"/>
      <c r="F1" s="3"/>
      <c r="G1" s="4"/>
      <c r="H1" s="4"/>
      <c r="I1" s="18" t="s">
        <v>68</v>
      </c>
      <c r="J1" s="7"/>
    </row>
    <row r="2" spans="1:12" ht="19.899999999999999" customHeight="1">
      <c r="A2" s="1"/>
      <c r="B2" s="106" t="s">
        <v>69</v>
      </c>
      <c r="C2" s="106"/>
      <c r="D2" s="106"/>
      <c r="E2" s="106"/>
      <c r="F2" s="106"/>
      <c r="G2" s="106"/>
      <c r="H2" s="106"/>
      <c r="I2" s="106"/>
      <c r="J2" s="7" t="s">
        <v>2</v>
      </c>
    </row>
    <row r="3" spans="1:12" ht="17.100000000000001" customHeight="1">
      <c r="A3" s="5"/>
      <c r="B3" s="107" t="s">
        <v>4</v>
      </c>
      <c r="C3" s="107"/>
      <c r="D3" s="107"/>
      <c r="E3" s="107"/>
      <c r="F3" s="107"/>
      <c r="G3" s="5"/>
      <c r="H3" s="5"/>
      <c r="I3" s="19" t="s">
        <v>5</v>
      </c>
      <c r="J3" s="20"/>
    </row>
    <row r="4" spans="1:12" ht="21.4" customHeight="1">
      <c r="A4" s="7"/>
      <c r="B4" s="108" t="s">
        <v>8</v>
      </c>
      <c r="C4" s="108"/>
      <c r="D4" s="108"/>
      <c r="E4" s="108"/>
      <c r="F4" s="108"/>
      <c r="G4" s="108" t="s">
        <v>52</v>
      </c>
      <c r="H4" s="108" t="s">
        <v>70</v>
      </c>
      <c r="I4" s="108" t="s">
        <v>71</v>
      </c>
      <c r="J4" s="21"/>
    </row>
    <row r="5" spans="1:12" ht="21.4" customHeight="1">
      <c r="A5" s="9"/>
      <c r="B5" s="108" t="s">
        <v>72</v>
      </c>
      <c r="C5" s="108"/>
      <c r="D5" s="108"/>
      <c r="E5" s="108" t="s">
        <v>63</v>
      </c>
      <c r="F5" s="108" t="s">
        <v>64</v>
      </c>
      <c r="G5" s="108"/>
      <c r="H5" s="108"/>
      <c r="I5" s="108"/>
      <c r="J5" s="21"/>
    </row>
    <row r="6" spans="1:12" ht="21.4" customHeight="1">
      <c r="A6" s="9"/>
      <c r="B6" s="8" t="s">
        <v>73</v>
      </c>
      <c r="C6" s="8" t="s">
        <v>74</v>
      </c>
      <c r="D6" s="8" t="s">
        <v>75</v>
      </c>
      <c r="E6" s="108"/>
      <c r="F6" s="108"/>
      <c r="G6" s="108"/>
      <c r="H6" s="108"/>
      <c r="I6" s="108"/>
      <c r="J6" s="22"/>
    </row>
    <row r="7" spans="1:12" ht="19.899999999999999" customHeight="1">
      <c r="A7" s="10"/>
      <c r="B7" s="11"/>
      <c r="C7" s="11"/>
      <c r="D7" s="11"/>
      <c r="E7" s="11"/>
      <c r="F7" s="11" t="s">
        <v>65</v>
      </c>
      <c r="G7" s="12">
        <v>1691.63</v>
      </c>
      <c r="H7" s="12">
        <v>1299.49</v>
      </c>
      <c r="I7" s="12">
        <v>392.14</v>
      </c>
      <c r="J7" s="23"/>
      <c r="K7" s="81"/>
      <c r="L7" s="28"/>
    </row>
    <row r="8" spans="1:12" ht="19.899999999999999" customHeight="1">
      <c r="A8" s="9"/>
      <c r="B8" s="13"/>
      <c r="C8" s="13"/>
      <c r="D8" s="13"/>
      <c r="E8" s="13"/>
      <c r="F8" s="14" t="s">
        <v>22</v>
      </c>
      <c r="G8" s="15">
        <v>1691.63</v>
      </c>
      <c r="H8" s="15">
        <v>1299.49</v>
      </c>
      <c r="I8" s="15">
        <v>392.14</v>
      </c>
      <c r="J8" s="21"/>
    </row>
    <row r="9" spans="1:12" ht="19.899999999999999" customHeight="1">
      <c r="B9" s="13"/>
      <c r="C9" s="13"/>
      <c r="D9" s="13"/>
      <c r="E9" s="13"/>
      <c r="F9" s="14" t="s">
        <v>76</v>
      </c>
      <c r="G9" s="15">
        <f>SUM(G10:G16)</f>
        <v>1691.63</v>
      </c>
      <c r="H9" s="15">
        <f>SUM(H10:H16)</f>
        <v>1299.49</v>
      </c>
      <c r="I9" s="15">
        <f>SUM(I10:I16)</f>
        <v>392.14</v>
      </c>
      <c r="J9" s="21"/>
    </row>
    <row r="10" spans="1:12" ht="19.899999999999999" customHeight="1">
      <c r="A10" s="109"/>
      <c r="B10" s="13" t="s">
        <v>77</v>
      </c>
      <c r="C10" s="13" t="s">
        <v>78</v>
      </c>
      <c r="D10" s="13" t="s">
        <v>78</v>
      </c>
      <c r="E10" s="13" t="s">
        <v>66</v>
      </c>
      <c r="F10" s="14" t="s">
        <v>79</v>
      </c>
      <c r="G10" s="15">
        <f>+H10+I10</f>
        <v>1044.81</v>
      </c>
      <c r="H10" s="16">
        <v>1044.81</v>
      </c>
      <c r="I10" s="16"/>
      <c r="J10" s="22"/>
    </row>
    <row r="11" spans="1:12" ht="19.899999999999999" customHeight="1">
      <c r="A11" s="109"/>
      <c r="B11" s="13" t="s">
        <v>77</v>
      </c>
      <c r="C11" s="13" t="s">
        <v>78</v>
      </c>
      <c r="D11" s="13" t="s">
        <v>80</v>
      </c>
      <c r="E11" s="13" t="s">
        <v>66</v>
      </c>
      <c r="F11" s="14" t="s">
        <v>81</v>
      </c>
      <c r="G11" s="15">
        <f t="shared" ref="G11:G16" si="0">+H11+I11</f>
        <v>138.97</v>
      </c>
      <c r="H11" s="16"/>
      <c r="I11" s="16">
        <f>739.97-601</f>
        <v>138.97</v>
      </c>
      <c r="J11" s="22"/>
    </row>
    <row r="12" spans="1:12" ht="19.899999999999999" customHeight="1">
      <c r="A12" s="109"/>
      <c r="B12" s="13" t="s">
        <v>77</v>
      </c>
      <c r="C12" s="13" t="s">
        <v>78</v>
      </c>
      <c r="D12" s="13" t="s">
        <v>82</v>
      </c>
      <c r="E12" s="13" t="s">
        <v>66</v>
      </c>
      <c r="F12" s="14" t="s">
        <v>83</v>
      </c>
      <c r="G12" s="15">
        <f t="shared" si="0"/>
        <v>251.35</v>
      </c>
      <c r="H12" s="16"/>
      <c r="I12" s="16">
        <f>256.77-5.42</f>
        <v>251.35</v>
      </c>
      <c r="J12" s="22"/>
    </row>
    <row r="13" spans="1:12" ht="19.899999999999999" customHeight="1">
      <c r="A13" s="109"/>
      <c r="B13" s="13" t="s">
        <v>84</v>
      </c>
      <c r="C13" s="13" t="s">
        <v>85</v>
      </c>
      <c r="D13" s="13" t="s">
        <v>80</v>
      </c>
      <c r="E13" s="13" t="s">
        <v>66</v>
      </c>
      <c r="F13" s="14" t="s">
        <v>86</v>
      </c>
      <c r="G13" s="15">
        <f t="shared" si="0"/>
        <v>1.82</v>
      </c>
      <c r="H13" s="16"/>
      <c r="I13" s="16">
        <v>1.82</v>
      </c>
      <c r="J13" s="22"/>
    </row>
    <row r="14" spans="1:12" ht="19.899999999999999" customHeight="1">
      <c r="A14" s="109"/>
      <c r="B14" s="13" t="s">
        <v>87</v>
      </c>
      <c r="C14" s="13" t="s">
        <v>88</v>
      </c>
      <c r="D14" s="13" t="s">
        <v>78</v>
      </c>
      <c r="E14" s="13" t="s">
        <v>66</v>
      </c>
      <c r="F14" s="14" t="s">
        <v>89</v>
      </c>
      <c r="G14" s="15">
        <f t="shared" si="0"/>
        <v>40.03</v>
      </c>
      <c r="H14" s="16">
        <v>40.03</v>
      </c>
      <c r="I14" s="16"/>
      <c r="J14" s="22"/>
    </row>
    <row r="15" spans="1:12" ht="19.899999999999999" customHeight="1">
      <c r="A15" s="109"/>
      <c r="B15" s="13" t="s">
        <v>90</v>
      </c>
      <c r="C15" s="13" t="s">
        <v>85</v>
      </c>
      <c r="D15" s="13" t="s">
        <v>85</v>
      </c>
      <c r="E15" s="13" t="s">
        <v>66</v>
      </c>
      <c r="F15" s="14" t="s">
        <v>91</v>
      </c>
      <c r="G15" s="15">
        <f t="shared" si="0"/>
        <v>114.82</v>
      </c>
      <c r="H15" s="16">
        <v>114.82</v>
      </c>
      <c r="I15" s="16"/>
      <c r="J15" s="22"/>
    </row>
    <row r="16" spans="1:12" ht="19.899999999999999" customHeight="1">
      <c r="A16" s="109"/>
      <c r="B16" s="13" t="s">
        <v>92</v>
      </c>
      <c r="C16" s="13" t="s">
        <v>82</v>
      </c>
      <c r="D16" s="13" t="s">
        <v>78</v>
      </c>
      <c r="E16" s="13" t="s">
        <v>66</v>
      </c>
      <c r="F16" s="14" t="s">
        <v>93</v>
      </c>
      <c r="G16" s="15">
        <f t="shared" si="0"/>
        <v>99.83</v>
      </c>
      <c r="H16" s="16">
        <v>99.83</v>
      </c>
      <c r="I16" s="16"/>
      <c r="J16" s="22"/>
    </row>
    <row r="17" spans="1:10" ht="8.65" customHeight="1">
      <c r="A17" s="17"/>
      <c r="B17" s="27"/>
      <c r="C17" s="27"/>
      <c r="D17" s="27"/>
      <c r="E17" s="27"/>
      <c r="F17" s="17"/>
      <c r="G17" s="17"/>
      <c r="H17" s="17"/>
      <c r="I17" s="17"/>
      <c r="J17" s="24"/>
    </row>
  </sheetData>
  <autoFilter ref="A6:L16"/>
  <mergeCells count="11">
    <mergeCell ref="A10:A16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15" type="noConversion"/>
  <printOptions horizontalCentered="1"/>
  <pageMargins left="0.74803149606299202" right="0.74803149606299202" top="0.27559055118110198" bottom="0.27559055118110198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ySplit="5" topLeftCell="A10" activePane="bottomLeft" state="frozen"/>
      <selection pane="bottomLeft" activeCell="F14" sqref="F14:F31"/>
    </sheetView>
  </sheetViews>
  <sheetFormatPr defaultColWidth="9.75" defaultRowHeight="14.25"/>
  <cols>
    <col min="1" max="1" width="1.5" customWidth="1"/>
    <col min="2" max="2" width="25.625" customWidth="1"/>
    <col min="3" max="3" width="12.875" customWidth="1"/>
    <col min="4" max="4" width="24.125" customWidth="1"/>
    <col min="5" max="5" width="14" customWidth="1"/>
    <col min="6" max="6" width="14.375" customWidth="1"/>
    <col min="7" max="8" width="16.375" customWidth="1"/>
    <col min="9" max="9" width="1.5" customWidth="1"/>
    <col min="10" max="11" width="9.75" customWidth="1"/>
  </cols>
  <sheetData>
    <row r="1" spans="1:9" ht="14.25" customHeight="1">
      <c r="A1" s="69"/>
      <c r="B1" s="2"/>
      <c r="C1" s="70"/>
      <c r="D1" s="70"/>
      <c r="H1" s="71" t="s">
        <v>94</v>
      </c>
      <c r="I1" s="79" t="s">
        <v>2</v>
      </c>
    </row>
    <row r="2" spans="1:9" ht="19.899999999999999" customHeight="1">
      <c r="A2" s="72"/>
      <c r="B2" s="98" t="s">
        <v>95</v>
      </c>
      <c r="C2" s="98"/>
      <c r="D2" s="98"/>
      <c r="E2" s="98"/>
      <c r="F2" s="98"/>
      <c r="G2" s="98"/>
      <c r="H2" s="98"/>
      <c r="I2" s="79"/>
    </row>
    <row r="3" spans="1:9" ht="17.100000000000001" customHeight="1">
      <c r="A3" s="72"/>
      <c r="B3" s="107" t="s">
        <v>4</v>
      </c>
      <c r="C3" s="107"/>
      <c r="D3" s="3"/>
      <c r="H3" s="73" t="s">
        <v>5</v>
      </c>
      <c r="I3" s="79"/>
    </row>
    <row r="4" spans="1:9" ht="21.4" customHeight="1">
      <c r="A4" s="72"/>
      <c r="B4" s="99" t="s">
        <v>6</v>
      </c>
      <c r="C4" s="99"/>
      <c r="D4" s="99" t="s">
        <v>7</v>
      </c>
      <c r="E4" s="99"/>
      <c r="F4" s="99"/>
      <c r="G4" s="99"/>
      <c r="H4" s="99"/>
      <c r="I4" s="79"/>
    </row>
    <row r="5" spans="1:9" ht="21.4" customHeight="1">
      <c r="A5" s="72"/>
      <c r="B5" s="74" t="s">
        <v>8</v>
      </c>
      <c r="C5" s="74" t="s">
        <v>9</v>
      </c>
      <c r="D5" s="74" t="s">
        <v>8</v>
      </c>
      <c r="E5" s="74" t="s">
        <v>52</v>
      </c>
      <c r="F5" s="74" t="s">
        <v>96</v>
      </c>
      <c r="G5" s="74" t="s">
        <v>97</v>
      </c>
      <c r="H5" s="74" t="s">
        <v>98</v>
      </c>
      <c r="I5" s="79"/>
    </row>
    <row r="6" spans="1:9" ht="19.899999999999999" customHeight="1">
      <c r="A6" s="7"/>
      <c r="B6" s="75" t="s">
        <v>99</v>
      </c>
      <c r="C6" s="76">
        <v>1552.66</v>
      </c>
      <c r="D6" s="75" t="s">
        <v>100</v>
      </c>
      <c r="E6" s="76">
        <f>SUM(E7:E33)</f>
        <v>1552.65</v>
      </c>
      <c r="F6" s="76">
        <f>SUM(F7:F33)</f>
        <v>1552.66</v>
      </c>
      <c r="G6" s="76"/>
      <c r="H6" s="76"/>
      <c r="I6" s="22"/>
    </row>
    <row r="7" spans="1:9" ht="19.899999999999999" customHeight="1">
      <c r="A7" s="101"/>
      <c r="B7" s="77" t="s">
        <v>101</v>
      </c>
      <c r="C7" s="76">
        <v>1552.66</v>
      </c>
      <c r="D7" s="77" t="s">
        <v>102</v>
      </c>
      <c r="E7" s="76"/>
      <c r="F7" s="76"/>
      <c r="G7" s="76"/>
      <c r="H7" s="76"/>
      <c r="I7" s="22"/>
    </row>
    <row r="8" spans="1:9" ht="18.75" customHeight="1">
      <c r="A8" s="101"/>
      <c r="B8" s="77" t="s">
        <v>103</v>
      </c>
      <c r="C8" s="76"/>
      <c r="D8" s="77" t="s">
        <v>104</v>
      </c>
      <c r="E8" s="76"/>
      <c r="F8" s="76"/>
      <c r="G8" s="76"/>
      <c r="H8" s="76"/>
      <c r="I8" s="22"/>
    </row>
    <row r="9" spans="1:9" ht="18.75" customHeight="1">
      <c r="A9" s="101"/>
      <c r="B9" s="77" t="s">
        <v>105</v>
      </c>
      <c r="C9" s="76"/>
      <c r="D9" s="77" t="s">
        <v>106</v>
      </c>
      <c r="E9" s="76"/>
      <c r="F9" s="76"/>
      <c r="G9" s="76"/>
      <c r="H9" s="76"/>
      <c r="I9" s="22"/>
    </row>
    <row r="10" spans="1:9" ht="18.75" customHeight="1">
      <c r="A10" s="7"/>
      <c r="B10" s="75" t="s">
        <v>107</v>
      </c>
      <c r="C10" s="76"/>
      <c r="D10" s="77" t="s">
        <v>108</v>
      </c>
      <c r="E10" s="76"/>
      <c r="F10" s="76"/>
      <c r="G10" s="76"/>
      <c r="H10" s="76"/>
      <c r="I10" s="22"/>
    </row>
    <row r="11" spans="1:9" ht="18.75" customHeight="1">
      <c r="A11" s="101"/>
      <c r="B11" s="77" t="s">
        <v>101</v>
      </c>
      <c r="C11" s="76"/>
      <c r="D11" s="77" t="s">
        <v>109</v>
      </c>
      <c r="E11" s="76"/>
      <c r="F11" s="76"/>
      <c r="G11" s="76"/>
      <c r="H11" s="76"/>
      <c r="I11" s="22"/>
    </row>
    <row r="12" spans="1:9" ht="19.899999999999999" customHeight="1">
      <c r="A12" s="101"/>
      <c r="B12" s="77" t="s">
        <v>103</v>
      </c>
      <c r="C12" s="76"/>
      <c r="D12" s="77" t="s">
        <v>110</v>
      </c>
      <c r="E12" s="76"/>
      <c r="F12" s="76"/>
      <c r="G12" s="76"/>
      <c r="H12" s="76"/>
      <c r="I12" s="22"/>
    </row>
    <row r="13" spans="1:9" ht="19.899999999999999" customHeight="1">
      <c r="A13" s="101"/>
      <c r="B13" s="77" t="s">
        <v>105</v>
      </c>
      <c r="C13" s="76"/>
      <c r="D13" s="77" t="s">
        <v>111</v>
      </c>
      <c r="E13" s="76"/>
      <c r="F13" s="76"/>
      <c r="G13" s="76"/>
      <c r="H13" s="76"/>
      <c r="I13" s="22"/>
    </row>
    <row r="14" spans="1:9" ht="19.899999999999999" customHeight="1">
      <c r="A14" s="101"/>
      <c r="B14" s="77" t="s">
        <v>112</v>
      </c>
      <c r="C14" s="76"/>
      <c r="D14" s="77" t="s">
        <v>113</v>
      </c>
      <c r="E14" s="76">
        <v>114.82</v>
      </c>
      <c r="F14" s="76">
        <v>114.82</v>
      </c>
      <c r="G14" s="76"/>
      <c r="H14" s="76"/>
      <c r="I14" s="22"/>
    </row>
    <row r="15" spans="1:9" ht="19.899999999999999" customHeight="1">
      <c r="A15" s="101"/>
      <c r="B15" s="77" t="s">
        <v>112</v>
      </c>
      <c r="C15" s="76"/>
      <c r="D15" s="77" t="s">
        <v>114</v>
      </c>
      <c r="E15" s="76"/>
      <c r="F15" s="76"/>
      <c r="G15" s="76"/>
      <c r="H15" s="76"/>
      <c r="I15" s="22"/>
    </row>
    <row r="16" spans="1:9" ht="19.899999999999999" customHeight="1">
      <c r="A16" s="101"/>
      <c r="B16" s="77" t="s">
        <v>112</v>
      </c>
      <c r="C16" s="76"/>
      <c r="D16" s="77" t="s">
        <v>115</v>
      </c>
      <c r="E16" s="76">
        <v>40.03</v>
      </c>
      <c r="F16" s="76">
        <v>40.03</v>
      </c>
      <c r="G16" s="76"/>
      <c r="H16" s="76"/>
      <c r="I16" s="22"/>
    </row>
    <row r="17" spans="1:9" ht="19.899999999999999" customHeight="1">
      <c r="A17" s="101"/>
      <c r="B17" s="77" t="s">
        <v>112</v>
      </c>
      <c r="C17" s="76"/>
      <c r="D17" s="77" t="s">
        <v>116</v>
      </c>
      <c r="E17" s="76"/>
      <c r="F17" s="76"/>
      <c r="G17" s="76"/>
      <c r="H17" s="76"/>
      <c r="I17" s="22"/>
    </row>
    <row r="18" spans="1:9" ht="19.899999999999999" customHeight="1">
      <c r="A18" s="101"/>
      <c r="B18" s="77" t="s">
        <v>112</v>
      </c>
      <c r="C18" s="76"/>
      <c r="D18" s="77" t="s">
        <v>117</v>
      </c>
      <c r="E18" s="76"/>
      <c r="F18" s="76"/>
      <c r="G18" s="76"/>
      <c r="H18" s="76"/>
      <c r="I18" s="22"/>
    </row>
    <row r="19" spans="1:9" ht="19.899999999999999" customHeight="1">
      <c r="A19" s="101"/>
      <c r="B19" s="77" t="s">
        <v>112</v>
      </c>
      <c r="C19" s="76"/>
      <c r="D19" s="77" t="s">
        <v>118</v>
      </c>
      <c r="E19" s="76">
        <v>1.82</v>
      </c>
      <c r="F19" s="76">
        <v>1.82</v>
      </c>
      <c r="G19" s="76"/>
      <c r="H19" s="76"/>
      <c r="I19" s="22"/>
    </row>
    <row r="20" spans="1:9" ht="19.899999999999999" customHeight="1">
      <c r="A20" s="101"/>
      <c r="B20" s="77" t="s">
        <v>112</v>
      </c>
      <c r="C20" s="76"/>
      <c r="D20" s="77" t="s">
        <v>119</v>
      </c>
      <c r="E20" s="76"/>
      <c r="F20" s="76"/>
      <c r="G20" s="76"/>
      <c r="H20" s="76"/>
      <c r="I20" s="22"/>
    </row>
    <row r="21" spans="1:9" ht="19.899999999999999" customHeight="1">
      <c r="A21" s="101"/>
      <c r="B21" s="77" t="s">
        <v>112</v>
      </c>
      <c r="C21" s="76"/>
      <c r="D21" s="77" t="s">
        <v>120</v>
      </c>
      <c r="E21" s="76"/>
      <c r="F21" s="76"/>
      <c r="G21" s="76"/>
      <c r="H21" s="76"/>
      <c r="I21" s="22"/>
    </row>
    <row r="22" spans="1:9" ht="19.899999999999999" customHeight="1">
      <c r="A22" s="101"/>
      <c r="B22" s="77" t="s">
        <v>112</v>
      </c>
      <c r="C22" s="76"/>
      <c r="D22" s="77" t="s">
        <v>121</v>
      </c>
      <c r="E22" s="76"/>
      <c r="F22" s="76"/>
      <c r="G22" s="76"/>
      <c r="H22" s="76"/>
      <c r="I22" s="22"/>
    </row>
    <row r="23" spans="1:9" ht="19.899999999999999" customHeight="1">
      <c r="A23" s="101"/>
      <c r="B23" s="77" t="s">
        <v>112</v>
      </c>
      <c r="C23" s="76"/>
      <c r="D23" s="77" t="s">
        <v>122</v>
      </c>
      <c r="E23" s="76"/>
      <c r="F23" s="76"/>
      <c r="G23" s="76"/>
      <c r="H23" s="76"/>
      <c r="I23" s="22"/>
    </row>
    <row r="24" spans="1:9" ht="19.899999999999999" customHeight="1">
      <c r="A24" s="101"/>
      <c r="B24" s="77" t="s">
        <v>112</v>
      </c>
      <c r="C24" s="76"/>
      <c r="D24" s="77" t="s">
        <v>123</v>
      </c>
      <c r="E24" s="76"/>
      <c r="F24" s="76"/>
      <c r="G24" s="76"/>
      <c r="H24" s="76"/>
      <c r="I24" s="22"/>
    </row>
    <row r="25" spans="1:9" ht="19.899999999999999" customHeight="1">
      <c r="A25" s="101"/>
      <c r="B25" s="77" t="s">
        <v>112</v>
      </c>
      <c r="C25" s="76"/>
      <c r="D25" s="77" t="s">
        <v>124</v>
      </c>
      <c r="E25" s="76"/>
      <c r="F25" s="76"/>
      <c r="G25" s="76"/>
      <c r="H25" s="76"/>
      <c r="I25" s="22"/>
    </row>
    <row r="26" spans="1:9" ht="19.899999999999999" customHeight="1">
      <c r="A26" s="101"/>
      <c r="B26" s="77" t="s">
        <v>112</v>
      </c>
      <c r="C26" s="76"/>
      <c r="D26" s="77" t="s">
        <v>125</v>
      </c>
      <c r="E26" s="76">
        <v>99.83</v>
      </c>
      <c r="F26" s="76">
        <v>99.83</v>
      </c>
      <c r="G26" s="76"/>
      <c r="H26" s="76"/>
      <c r="I26" s="22"/>
    </row>
    <row r="27" spans="1:9" ht="19.899999999999999" customHeight="1">
      <c r="A27" s="101"/>
      <c r="B27" s="77" t="s">
        <v>112</v>
      </c>
      <c r="C27" s="76"/>
      <c r="D27" s="77" t="s">
        <v>126</v>
      </c>
      <c r="E27" s="76"/>
      <c r="F27" s="76"/>
      <c r="G27" s="76"/>
      <c r="H27" s="76"/>
      <c r="I27" s="22"/>
    </row>
    <row r="28" spans="1:9" ht="19.899999999999999" customHeight="1">
      <c r="A28" s="101"/>
      <c r="B28" s="77" t="s">
        <v>112</v>
      </c>
      <c r="C28" s="76"/>
      <c r="D28" s="77" t="s">
        <v>127</v>
      </c>
      <c r="E28" s="76"/>
      <c r="F28" s="76"/>
      <c r="G28" s="76"/>
      <c r="H28" s="76"/>
      <c r="I28" s="22"/>
    </row>
    <row r="29" spans="1:9" ht="19.899999999999999" customHeight="1">
      <c r="A29" s="101"/>
      <c r="B29" s="77" t="s">
        <v>112</v>
      </c>
      <c r="C29" s="76"/>
      <c r="D29" s="77" t="s">
        <v>128</v>
      </c>
      <c r="E29" s="76">
        <v>1296.1500000000001</v>
      </c>
      <c r="F29" s="76">
        <v>1296.1600000000001</v>
      </c>
      <c r="G29" s="76"/>
      <c r="H29" s="76"/>
      <c r="I29" s="22"/>
    </row>
    <row r="30" spans="1:9" ht="16.5" customHeight="1">
      <c r="A30" s="101"/>
      <c r="B30" s="77" t="s">
        <v>112</v>
      </c>
      <c r="C30" s="76"/>
      <c r="D30" s="77" t="s">
        <v>129</v>
      </c>
      <c r="E30" s="76"/>
      <c r="F30" s="76"/>
      <c r="G30" s="76"/>
      <c r="H30" s="76"/>
      <c r="I30" s="22"/>
    </row>
    <row r="31" spans="1:9" ht="16.5" customHeight="1">
      <c r="A31" s="101"/>
      <c r="B31" s="77" t="s">
        <v>112</v>
      </c>
      <c r="C31" s="76"/>
      <c r="D31" s="77" t="s">
        <v>130</v>
      </c>
      <c r="E31" s="76"/>
      <c r="F31" s="76"/>
      <c r="G31" s="76"/>
      <c r="H31" s="76"/>
      <c r="I31" s="22"/>
    </row>
    <row r="32" spans="1:9" ht="16.5" customHeight="1">
      <c r="A32" s="101"/>
      <c r="B32" s="77" t="s">
        <v>112</v>
      </c>
      <c r="C32" s="76"/>
      <c r="D32" s="77" t="s">
        <v>131</v>
      </c>
      <c r="E32" s="76"/>
      <c r="F32" s="76"/>
      <c r="G32" s="76"/>
      <c r="H32" s="76"/>
      <c r="I32" s="22"/>
    </row>
    <row r="33" spans="1:9" ht="16.5" customHeight="1">
      <c r="A33" s="101"/>
      <c r="B33" s="77" t="s">
        <v>112</v>
      </c>
      <c r="C33" s="76"/>
      <c r="D33" s="77" t="s">
        <v>132</v>
      </c>
      <c r="E33" s="76"/>
      <c r="F33" s="76"/>
      <c r="G33" s="76"/>
      <c r="H33" s="76"/>
      <c r="I33" s="22"/>
    </row>
    <row r="34" spans="1:9" ht="8.65" customHeight="1">
      <c r="A34" s="78"/>
      <c r="B34" s="78"/>
      <c r="C34" s="78"/>
      <c r="D34" s="3"/>
      <c r="E34" s="78"/>
      <c r="F34" s="78"/>
      <c r="G34" s="78"/>
      <c r="H34" s="78"/>
      <c r="I34" s="80"/>
    </row>
  </sheetData>
  <mergeCells count="6">
    <mergeCell ref="A11:A33"/>
    <mergeCell ref="B2:H2"/>
    <mergeCell ref="B3:C3"/>
    <mergeCell ref="B4:C4"/>
    <mergeCell ref="D4:H4"/>
    <mergeCell ref="A7:A9"/>
  </mergeCells>
  <phoneticPr fontId="15" type="noConversion"/>
  <printOptions horizontalCentered="1"/>
  <pageMargins left="0.74803149606299202" right="0.74803149606299202" top="0.27559055118110198" bottom="0.27559055118110198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workbookViewId="0">
      <pane ySplit="6" topLeftCell="A9" activePane="bottomLeft" state="frozen"/>
      <selection pane="bottomLeft" activeCell="A20" sqref="A20:XFD20"/>
    </sheetView>
  </sheetViews>
  <sheetFormatPr defaultColWidth="9.75" defaultRowHeight="14.25"/>
  <cols>
    <col min="1" max="1" width="1.5" style="29" customWidth="1"/>
    <col min="2" max="3" width="6.125" style="29" customWidth="1"/>
    <col min="4" max="4" width="7.625" style="29" customWidth="1"/>
    <col min="5" max="5" width="32.5" style="29" customWidth="1"/>
    <col min="6" max="9" width="11.5" style="29" customWidth="1"/>
    <col min="10" max="26" width="10.25" style="29" customWidth="1"/>
    <col min="27" max="28" width="11.5" style="29" customWidth="1"/>
    <col min="29" max="29" width="10.25" style="29" customWidth="1"/>
    <col min="30" max="30" width="11.5" style="29" customWidth="1"/>
    <col min="31" max="39" width="10.25" style="29" customWidth="1"/>
    <col min="40" max="40" width="1.5" style="29" customWidth="1"/>
    <col min="41" max="41" width="9.75" style="29" customWidth="1"/>
    <col min="42" max="16384" width="9.75" style="29"/>
  </cols>
  <sheetData>
    <row r="1" spans="1:40" ht="14.25" customHeight="1">
      <c r="A1" s="30"/>
      <c r="B1" s="110"/>
      <c r="C1" s="110"/>
      <c r="D1" s="31"/>
      <c r="E1" s="31"/>
      <c r="F1" s="32"/>
      <c r="G1" s="32"/>
      <c r="H1" s="32"/>
      <c r="I1" s="31"/>
      <c r="J1" s="31"/>
      <c r="K1" s="32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3" t="s">
        <v>133</v>
      </c>
      <c r="AN1" s="67"/>
    </row>
    <row r="2" spans="1:40" ht="19.899999999999999" customHeight="1">
      <c r="A2" s="32"/>
      <c r="B2" s="103" t="s">
        <v>134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67"/>
    </row>
    <row r="3" spans="1:40" ht="17.100000000000001" customHeight="1">
      <c r="A3" s="34"/>
      <c r="B3" s="111" t="s">
        <v>4</v>
      </c>
      <c r="C3" s="111"/>
      <c r="D3" s="111"/>
      <c r="E3" s="111"/>
      <c r="F3" s="65"/>
      <c r="G3" s="34"/>
      <c r="H3" s="36"/>
      <c r="I3" s="65"/>
      <c r="J3" s="65"/>
      <c r="K3" s="66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112" t="s">
        <v>5</v>
      </c>
      <c r="AM3" s="112"/>
      <c r="AN3" s="68"/>
    </row>
    <row r="4" spans="1:40" ht="21.4" customHeight="1">
      <c r="A4" s="37"/>
      <c r="B4" s="113" t="s">
        <v>8</v>
      </c>
      <c r="C4" s="113"/>
      <c r="D4" s="113"/>
      <c r="E4" s="113"/>
      <c r="F4" s="113" t="s">
        <v>135</v>
      </c>
      <c r="G4" s="113" t="s">
        <v>136</v>
      </c>
      <c r="H4" s="113"/>
      <c r="I4" s="113"/>
      <c r="J4" s="113"/>
      <c r="K4" s="113"/>
      <c r="L4" s="113"/>
      <c r="M4" s="113"/>
      <c r="N4" s="113"/>
      <c r="O4" s="113"/>
      <c r="P4" s="113"/>
      <c r="Q4" s="113" t="s">
        <v>137</v>
      </c>
      <c r="R4" s="113"/>
      <c r="S4" s="113"/>
      <c r="T4" s="113"/>
      <c r="U4" s="113"/>
      <c r="V4" s="113"/>
      <c r="W4" s="113"/>
      <c r="X4" s="113"/>
      <c r="Y4" s="113"/>
      <c r="Z4" s="113"/>
      <c r="AA4" s="113" t="s">
        <v>138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48"/>
    </row>
    <row r="5" spans="1:40" ht="21.4" customHeight="1">
      <c r="A5" s="37"/>
      <c r="B5" s="113" t="s">
        <v>72</v>
      </c>
      <c r="C5" s="113"/>
      <c r="D5" s="113" t="s">
        <v>63</v>
      </c>
      <c r="E5" s="113" t="s">
        <v>64</v>
      </c>
      <c r="F5" s="113"/>
      <c r="G5" s="113" t="s">
        <v>52</v>
      </c>
      <c r="H5" s="113" t="s">
        <v>139</v>
      </c>
      <c r="I5" s="113"/>
      <c r="J5" s="113"/>
      <c r="K5" s="113" t="s">
        <v>140</v>
      </c>
      <c r="L5" s="113"/>
      <c r="M5" s="113"/>
      <c r="N5" s="113" t="s">
        <v>141</v>
      </c>
      <c r="O5" s="113"/>
      <c r="P5" s="113"/>
      <c r="Q5" s="113" t="s">
        <v>52</v>
      </c>
      <c r="R5" s="113" t="s">
        <v>139</v>
      </c>
      <c r="S5" s="113"/>
      <c r="T5" s="113"/>
      <c r="U5" s="113" t="s">
        <v>140</v>
      </c>
      <c r="V5" s="113"/>
      <c r="W5" s="113"/>
      <c r="X5" s="113" t="s">
        <v>141</v>
      </c>
      <c r="Y5" s="113"/>
      <c r="Z5" s="113"/>
      <c r="AA5" s="113" t="s">
        <v>52</v>
      </c>
      <c r="AB5" s="113" t="s">
        <v>139</v>
      </c>
      <c r="AC5" s="113"/>
      <c r="AD5" s="113"/>
      <c r="AE5" s="113" t="s">
        <v>140</v>
      </c>
      <c r="AF5" s="113"/>
      <c r="AG5" s="113"/>
      <c r="AH5" s="113" t="s">
        <v>141</v>
      </c>
      <c r="AI5" s="113"/>
      <c r="AJ5" s="113"/>
      <c r="AK5" s="113" t="s">
        <v>142</v>
      </c>
      <c r="AL5" s="113"/>
      <c r="AM5" s="113"/>
      <c r="AN5" s="48"/>
    </row>
    <row r="6" spans="1:40" ht="21.4" customHeight="1">
      <c r="A6" s="39"/>
      <c r="B6" s="38" t="s">
        <v>73</v>
      </c>
      <c r="C6" s="38" t="s">
        <v>74</v>
      </c>
      <c r="D6" s="113"/>
      <c r="E6" s="113"/>
      <c r="F6" s="113"/>
      <c r="G6" s="113"/>
      <c r="H6" s="38" t="s">
        <v>143</v>
      </c>
      <c r="I6" s="38" t="s">
        <v>70</v>
      </c>
      <c r="J6" s="38" t="s">
        <v>71</v>
      </c>
      <c r="K6" s="38" t="s">
        <v>143</v>
      </c>
      <c r="L6" s="38" t="s">
        <v>70</v>
      </c>
      <c r="M6" s="38" t="s">
        <v>71</v>
      </c>
      <c r="N6" s="38" t="s">
        <v>143</v>
      </c>
      <c r="O6" s="38" t="s">
        <v>70</v>
      </c>
      <c r="P6" s="38" t="s">
        <v>71</v>
      </c>
      <c r="Q6" s="113"/>
      <c r="R6" s="38" t="s">
        <v>143</v>
      </c>
      <c r="S6" s="38" t="s">
        <v>70</v>
      </c>
      <c r="T6" s="38" t="s">
        <v>71</v>
      </c>
      <c r="U6" s="38" t="s">
        <v>143</v>
      </c>
      <c r="V6" s="38" t="s">
        <v>70</v>
      </c>
      <c r="W6" s="38" t="s">
        <v>71</v>
      </c>
      <c r="X6" s="38" t="s">
        <v>143</v>
      </c>
      <c r="Y6" s="38" t="s">
        <v>70</v>
      </c>
      <c r="Z6" s="38" t="s">
        <v>71</v>
      </c>
      <c r="AA6" s="113"/>
      <c r="AB6" s="38" t="s">
        <v>143</v>
      </c>
      <c r="AC6" s="38" t="s">
        <v>70</v>
      </c>
      <c r="AD6" s="38" t="s">
        <v>71</v>
      </c>
      <c r="AE6" s="38" t="s">
        <v>143</v>
      </c>
      <c r="AF6" s="38" t="s">
        <v>70</v>
      </c>
      <c r="AG6" s="38" t="s">
        <v>71</v>
      </c>
      <c r="AH6" s="38" t="s">
        <v>143</v>
      </c>
      <c r="AI6" s="38" t="s">
        <v>70</v>
      </c>
      <c r="AJ6" s="38" t="s">
        <v>71</v>
      </c>
      <c r="AK6" s="38" t="s">
        <v>143</v>
      </c>
      <c r="AL6" s="38" t="s">
        <v>70</v>
      </c>
      <c r="AM6" s="38" t="s">
        <v>71</v>
      </c>
      <c r="AN6" s="48"/>
    </row>
    <row r="7" spans="1:40" ht="19.899999999999999" customHeight="1">
      <c r="A7" s="37"/>
      <c r="B7" s="38"/>
      <c r="C7" s="38"/>
      <c r="D7" s="38"/>
      <c r="E7" s="40" t="s">
        <v>65</v>
      </c>
      <c r="F7" s="41">
        <f>-42+3054.62-5-41.42-550-862.34-1.2</f>
        <v>1552.66</v>
      </c>
      <c r="G7" s="41">
        <f>+H7</f>
        <v>1552.66</v>
      </c>
      <c r="H7" s="41">
        <f>+I7+J7</f>
        <v>1552.66</v>
      </c>
      <c r="I7" s="41">
        <v>1299.49</v>
      </c>
      <c r="J7" s="41">
        <f>-42+300.17-5</f>
        <v>253.17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8"/>
    </row>
    <row r="8" spans="1:40" ht="19.899999999999999" customHeight="1">
      <c r="A8" s="37"/>
      <c r="B8" s="42" t="s">
        <v>22</v>
      </c>
      <c r="C8" s="42" t="s">
        <v>22</v>
      </c>
      <c r="D8" s="43"/>
      <c r="E8" s="44" t="s">
        <v>22</v>
      </c>
      <c r="F8" s="45">
        <f>-42+3054.62-5-41.42-550-862.34-1.2</f>
        <v>1552.66</v>
      </c>
      <c r="G8" s="45">
        <f>+H8</f>
        <v>1552.66</v>
      </c>
      <c r="H8" s="45">
        <f>+I8+J8</f>
        <v>1552.66</v>
      </c>
      <c r="I8" s="45">
        <v>1299.49</v>
      </c>
      <c r="J8" s="45">
        <f>-42+300.17-5</f>
        <v>253.17</v>
      </c>
      <c r="K8" s="62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8"/>
    </row>
    <row r="9" spans="1:40" ht="19.899999999999999" customHeight="1">
      <c r="B9" s="42" t="s">
        <v>22</v>
      </c>
      <c r="C9" s="42" t="s">
        <v>22</v>
      </c>
      <c r="D9" s="43"/>
      <c r="E9" s="44" t="s">
        <v>144</v>
      </c>
      <c r="F9" s="45">
        <f>-42+3054.62-5-41.42-550-862.34-1.2</f>
        <v>1552.66</v>
      </c>
      <c r="G9" s="45">
        <f>-42+1599.66-5</f>
        <v>1552.66</v>
      </c>
      <c r="H9" s="45">
        <f>-42+1599.66-5</f>
        <v>1552.66</v>
      </c>
      <c r="I9" s="45">
        <v>1299.49</v>
      </c>
      <c r="J9" s="45">
        <f>-42+300.17-5</f>
        <v>253.17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8"/>
    </row>
    <row r="10" spans="1:40" ht="19.899999999999999" customHeight="1">
      <c r="A10" s="37"/>
      <c r="B10" s="42" t="s">
        <v>22</v>
      </c>
      <c r="C10" s="42" t="s">
        <v>22</v>
      </c>
      <c r="D10" s="43"/>
      <c r="E10" s="44" t="s">
        <v>145</v>
      </c>
      <c r="F10" s="45">
        <f>491.03-5-41.42</f>
        <v>444.61</v>
      </c>
      <c r="G10" s="45">
        <f>449.61-5</f>
        <v>444.61</v>
      </c>
      <c r="H10" s="45">
        <f>449.61-5</f>
        <v>444.61</v>
      </c>
      <c r="I10" s="45">
        <v>191.44</v>
      </c>
      <c r="J10" s="45">
        <f>258.17-5</f>
        <v>253.17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8"/>
    </row>
    <row r="11" spans="1:40" ht="19.899999999999999" customHeight="1">
      <c r="A11" s="37"/>
      <c r="B11" s="42" t="s">
        <v>22</v>
      </c>
      <c r="C11" s="42" t="s">
        <v>22</v>
      </c>
      <c r="D11" s="43"/>
      <c r="E11" s="44" t="s">
        <v>146</v>
      </c>
      <c r="F11" s="45">
        <f>-5+62.26-41.42</f>
        <v>15.84</v>
      </c>
      <c r="G11" s="45">
        <f>-5+20.84</f>
        <v>15.84</v>
      </c>
      <c r="H11" s="45">
        <f>-5+20.84</f>
        <v>15.84</v>
      </c>
      <c r="I11" s="45">
        <v>15.84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8"/>
    </row>
    <row r="12" spans="1:40" ht="19.899999999999999" customHeight="1">
      <c r="A12" s="102"/>
      <c r="B12" s="42" t="s">
        <v>147</v>
      </c>
      <c r="C12" s="42" t="s">
        <v>148</v>
      </c>
      <c r="D12" s="43" t="s">
        <v>66</v>
      </c>
      <c r="E12" s="44" t="s">
        <v>149</v>
      </c>
      <c r="F12" s="45">
        <v>1.77</v>
      </c>
      <c r="G12" s="45">
        <v>1.77</v>
      </c>
      <c r="H12" s="45">
        <v>1.77</v>
      </c>
      <c r="I12" s="45">
        <v>1.77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8"/>
    </row>
    <row r="13" spans="1:40" ht="19.899999999999999" customHeight="1">
      <c r="A13" s="102"/>
      <c r="B13" s="42" t="s">
        <v>147</v>
      </c>
      <c r="C13" s="42" t="s">
        <v>148</v>
      </c>
      <c r="D13" s="43" t="s">
        <v>66</v>
      </c>
      <c r="E13" s="44" t="s">
        <v>150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8"/>
    </row>
    <row r="14" spans="1:40" ht="19.899999999999999" customHeight="1">
      <c r="A14" s="102"/>
      <c r="B14" s="42" t="s">
        <v>147</v>
      </c>
      <c r="C14" s="42" t="s">
        <v>148</v>
      </c>
      <c r="D14" s="43" t="s">
        <v>66</v>
      </c>
      <c r="E14" s="44" t="s">
        <v>151</v>
      </c>
      <c r="F14" s="45">
        <v>14.07</v>
      </c>
      <c r="G14" s="45">
        <v>14.07</v>
      </c>
      <c r="H14" s="45">
        <v>14.07</v>
      </c>
      <c r="I14" s="45">
        <v>14.07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8"/>
    </row>
    <row r="15" spans="1:40" ht="19.899999999999999" customHeight="1">
      <c r="B15" s="42" t="s">
        <v>22</v>
      </c>
      <c r="C15" s="42" t="s">
        <v>22</v>
      </c>
      <c r="D15" s="43"/>
      <c r="E15" s="44" t="s">
        <v>152</v>
      </c>
      <c r="F15" s="45">
        <v>19.899999999999999</v>
      </c>
      <c r="G15" s="45">
        <v>19.899999999999999</v>
      </c>
      <c r="H15" s="45">
        <v>19.899999999999999</v>
      </c>
      <c r="I15" s="45"/>
      <c r="J15" s="45">
        <v>19.899999999999999</v>
      </c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8"/>
    </row>
    <row r="16" spans="1:40" ht="19.899999999999999" customHeight="1">
      <c r="B16" s="42" t="s">
        <v>22</v>
      </c>
      <c r="C16" s="42" t="s">
        <v>22</v>
      </c>
      <c r="D16" s="43"/>
      <c r="E16" s="44" t="s">
        <v>153</v>
      </c>
      <c r="F16" s="45">
        <v>7.44</v>
      </c>
      <c r="G16" s="45">
        <v>7.44</v>
      </c>
      <c r="H16" s="45">
        <v>7.44</v>
      </c>
      <c r="I16" s="45">
        <v>7.44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8"/>
    </row>
    <row r="17" spans="1:40" ht="19.899999999999999" customHeight="1">
      <c r="B17" s="42" t="s">
        <v>22</v>
      </c>
      <c r="C17" s="42" t="s">
        <v>22</v>
      </c>
      <c r="D17" s="43"/>
      <c r="E17" s="44" t="s">
        <v>154</v>
      </c>
      <c r="F17" s="45">
        <v>5.36</v>
      </c>
      <c r="G17" s="45">
        <v>5.36</v>
      </c>
      <c r="H17" s="45">
        <v>5.36</v>
      </c>
      <c r="I17" s="45">
        <v>5.36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8"/>
    </row>
    <row r="18" spans="1:40" ht="19.899999999999999" customHeight="1">
      <c r="B18" s="42" t="s">
        <v>22</v>
      </c>
      <c r="C18" s="42" t="s">
        <v>22</v>
      </c>
      <c r="D18" s="43"/>
      <c r="E18" s="44" t="s">
        <v>155</v>
      </c>
      <c r="F18" s="45">
        <v>0.8</v>
      </c>
      <c r="G18" s="45">
        <v>0.8</v>
      </c>
      <c r="H18" s="45">
        <v>0.8</v>
      </c>
      <c r="I18" s="45">
        <v>0.8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8"/>
    </row>
    <row r="19" spans="1:40" ht="19.899999999999999" customHeight="1">
      <c r="B19" s="42" t="s">
        <v>22</v>
      </c>
      <c r="C19" s="42" t="s">
        <v>22</v>
      </c>
      <c r="D19" s="43"/>
      <c r="E19" s="44" t="s">
        <v>156</v>
      </c>
      <c r="F19" s="45">
        <v>6</v>
      </c>
      <c r="G19" s="45">
        <v>6</v>
      </c>
      <c r="H19" s="45">
        <v>6</v>
      </c>
      <c r="I19" s="45">
        <v>6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8"/>
    </row>
    <row r="20" spans="1:40" ht="19.899999999999999" customHeight="1">
      <c r="B20" s="42" t="s">
        <v>22</v>
      </c>
      <c r="C20" s="42" t="s">
        <v>22</v>
      </c>
      <c r="D20" s="43"/>
      <c r="E20" s="44" t="s">
        <v>157</v>
      </c>
      <c r="F20" s="45">
        <v>53.49</v>
      </c>
      <c r="G20" s="45">
        <v>53.49</v>
      </c>
      <c r="H20" s="45">
        <v>53.49</v>
      </c>
      <c r="I20" s="45">
        <v>51.67</v>
      </c>
      <c r="J20" s="45">
        <v>1.82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8"/>
    </row>
    <row r="21" spans="1:40" ht="19.899999999999999" customHeight="1">
      <c r="B21" s="42" t="s">
        <v>22</v>
      </c>
      <c r="C21" s="42" t="s">
        <v>22</v>
      </c>
      <c r="D21" s="43"/>
      <c r="E21" s="44" t="s">
        <v>158</v>
      </c>
      <c r="F21" s="45">
        <v>152.09</v>
      </c>
      <c r="G21" s="45">
        <v>152.09</v>
      </c>
      <c r="H21" s="45">
        <v>152.09</v>
      </c>
      <c r="I21" s="45">
        <v>20</v>
      </c>
      <c r="J21" s="45">
        <v>132.09</v>
      </c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8"/>
    </row>
    <row r="22" spans="1:40" ht="19.899999999999999" customHeight="1">
      <c r="B22" s="42" t="s">
        <v>22</v>
      </c>
      <c r="C22" s="42" t="s">
        <v>22</v>
      </c>
      <c r="D22" s="43"/>
      <c r="E22" s="44" t="s">
        <v>159</v>
      </c>
      <c r="F22" s="45">
        <v>60</v>
      </c>
      <c r="G22" s="45">
        <v>60</v>
      </c>
      <c r="H22" s="45">
        <v>60</v>
      </c>
      <c r="I22" s="45"/>
      <c r="J22" s="45">
        <v>60</v>
      </c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8"/>
    </row>
    <row r="23" spans="1:40" ht="19.899999999999999" customHeight="1">
      <c r="B23" s="42" t="s">
        <v>22</v>
      </c>
      <c r="C23" s="42" t="s">
        <v>22</v>
      </c>
      <c r="D23" s="43"/>
      <c r="E23" s="44" t="s">
        <v>160</v>
      </c>
      <c r="F23" s="45">
        <v>39.36</v>
      </c>
      <c r="G23" s="45">
        <v>39.36</v>
      </c>
      <c r="H23" s="45">
        <v>39.36</v>
      </c>
      <c r="I23" s="45"/>
      <c r="J23" s="45">
        <v>39.36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8"/>
    </row>
    <row r="24" spans="1:40" ht="19.899999999999999" customHeight="1">
      <c r="B24" s="42" t="s">
        <v>22</v>
      </c>
      <c r="C24" s="42" t="s">
        <v>22</v>
      </c>
      <c r="D24" s="43"/>
      <c r="E24" s="44" t="s">
        <v>161</v>
      </c>
      <c r="F24" s="45">
        <v>6.73</v>
      </c>
      <c r="G24" s="45">
        <v>6.73</v>
      </c>
      <c r="H24" s="45">
        <v>6.73</v>
      </c>
      <c r="I24" s="45">
        <v>6.73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8"/>
    </row>
    <row r="25" spans="1:40" ht="19.899999999999999" customHeight="1">
      <c r="B25" s="42" t="s">
        <v>22</v>
      </c>
      <c r="C25" s="42" t="s">
        <v>22</v>
      </c>
      <c r="D25" s="43"/>
      <c r="E25" s="44" t="s">
        <v>162</v>
      </c>
      <c r="F25" s="45">
        <v>16</v>
      </c>
      <c r="G25" s="45">
        <v>16</v>
      </c>
      <c r="H25" s="45">
        <v>16</v>
      </c>
      <c r="I25" s="45">
        <v>16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8"/>
    </row>
    <row r="26" spans="1:40" ht="19.899999999999999" customHeight="1">
      <c r="B26" s="42" t="s">
        <v>22</v>
      </c>
      <c r="C26" s="42" t="s">
        <v>22</v>
      </c>
      <c r="D26" s="43"/>
      <c r="E26" s="44" t="s">
        <v>163</v>
      </c>
      <c r="F26" s="45">
        <v>52.49</v>
      </c>
      <c r="G26" s="45">
        <v>52.49</v>
      </c>
      <c r="H26" s="45">
        <v>52.49</v>
      </c>
      <c r="I26" s="45">
        <v>52.49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8"/>
    </row>
    <row r="27" spans="1:40" ht="19.899999999999999" customHeight="1">
      <c r="B27" s="42" t="s">
        <v>22</v>
      </c>
      <c r="C27" s="42" t="s">
        <v>22</v>
      </c>
      <c r="D27" s="43"/>
      <c r="E27" s="44" t="s">
        <v>164</v>
      </c>
      <c r="F27" s="45">
        <v>9.1</v>
      </c>
      <c r="G27" s="45">
        <v>9.1</v>
      </c>
      <c r="H27" s="45">
        <v>9.1</v>
      </c>
      <c r="I27" s="45">
        <v>9.1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8"/>
    </row>
    <row r="28" spans="1:40" ht="19.899999999999999" customHeight="1">
      <c r="B28" s="42" t="s">
        <v>22</v>
      </c>
      <c r="C28" s="42" t="s">
        <v>22</v>
      </c>
      <c r="D28" s="43"/>
      <c r="E28" s="44" t="s">
        <v>165</v>
      </c>
      <c r="F28" s="45">
        <f>-42+1053.55</f>
        <v>1011.55</v>
      </c>
      <c r="G28" s="45">
        <f>+-42+1053.55</f>
        <v>1011.55</v>
      </c>
      <c r="H28" s="45">
        <f>-42+1053.55</f>
        <v>1011.55</v>
      </c>
      <c r="I28" s="45">
        <v>1011.55</v>
      </c>
      <c r="J28" s="45">
        <f>-42+42</f>
        <v>0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8"/>
    </row>
    <row r="29" spans="1:40" ht="19.899999999999999" customHeight="1">
      <c r="A29" s="37"/>
      <c r="B29" s="42" t="s">
        <v>22</v>
      </c>
      <c r="C29" s="42" t="s">
        <v>22</v>
      </c>
      <c r="D29" s="43"/>
      <c r="E29" s="44" t="s">
        <v>166</v>
      </c>
      <c r="F29" s="45">
        <v>2.5</v>
      </c>
      <c r="G29" s="45">
        <v>2.5</v>
      </c>
      <c r="H29" s="45">
        <v>2.5</v>
      </c>
      <c r="I29" s="45">
        <v>2.5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8"/>
    </row>
    <row r="30" spans="1:40" ht="19.899999999999999" customHeight="1">
      <c r="A30" s="37"/>
      <c r="B30" s="42" t="s">
        <v>167</v>
      </c>
      <c r="C30" s="42" t="s">
        <v>168</v>
      </c>
      <c r="D30" s="43" t="s">
        <v>66</v>
      </c>
      <c r="E30" s="44" t="s">
        <v>169</v>
      </c>
      <c r="F30" s="45">
        <v>2.5</v>
      </c>
      <c r="G30" s="45">
        <v>2.5</v>
      </c>
      <c r="H30" s="45">
        <v>2.5</v>
      </c>
      <c r="I30" s="45">
        <v>2.5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8"/>
    </row>
    <row r="31" spans="1:40" ht="19.899999999999999" customHeight="1">
      <c r="B31" s="42" t="s">
        <v>22</v>
      </c>
      <c r="C31" s="42" t="s">
        <v>22</v>
      </c>
      <c r="D31" s="43"/>
      <c r="E31" s="44" t="s">
        <v>170</v>
      </c>
      <c r="F31" s="45">
        <v>300.7</v>
      </c>
      <c r="G31" s="45">
        <v>300.7</v>
      </c>
      <c r="H31" s="45">
        <v>300.7</v>
      </c>
      <c r="I31" s="45">
        <v>300.7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8"/>
    </row>
    <row r="32" spans="1:40" ht="19.899999999999999" customHeight="1">
      <c r="A32" s="102"/>
      <c r="B32" s="42" t="s">
        <v>167</v>
      </c>
      <c r="C32" s="42" t="s">
        <v>171</v>
      </c>
      <c r="D32" s="43" t="s">
        <v>66</v>
      </c>
      <c r="E32" s="44" t="s">
        <v>172</v>
      </c>
      <c r="F32" s="45">
        <v>3.24</v>
      </c>
      <c r="G32" s="45">
        <v>3.24</v>
      </c>
      <c r="H32" s="45">
        <v>3.24</v>
      </c>
      <c r="I32" s="45">
        <v>3.24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8"/>
    </row>
    <row r="33" spans="1:40" ht="19.899999999999999" customHeight="1">
      <c r="A33" s="102"/>
      <c r="B33" s="42" t="s">
        <v>167</v>
      </c>
      <c r="C33" s="42" t="s">
        <v>171</v>
      </c>
      <c r="D33" s="43" t="s">
        <v>66</v>
      </c>
      <c r="E33" s="44" t="s">
        <v>173</v>
      </c>
      <c r="F33" s="45">
        <v>297.45999999999998</v>
      </c>
      <c r="G33" s="45">
        <v>297.45999999999998</v>
      </c>
      <c r="H33" s="45">
        <v>297.45999999999998</v>
      </c>
      <c r="I33" s="45">
        <v>297.45999999999998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8"/>
    </row>
    <row r="34" spans="1:40" ht="19.899999999999999" customHeight="1">
      <c r="B34" s="42" t="s">
        <v>22</v>
      </c>
      <c r="C34" s="42" t="s">
        <v>22</v>
      </c>
      <c r="D34" s="43"/>
      <c r="E34" s="44" t="s">
        <v>174</v>
      </c>
      <c r="F34" s="45">
        <f>-42+285.76</f>
        <v>243.76</v>
      </c>
      <c r="G34" s="45">
        <f>-42+285.76</f>
        <v>243.76</v>
      </c>
      <c r="H34" s="45">
        <f>-42+285.76</f>
        <v>243.76</v>
      </c>
      <c r="I34" s="45">
        <v>243.76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8"/>
    </row>
    <row r="35" spans="1:40" ht="19.899999999999999" customHeight="1">
      <c r="A35" s="102"/>
      <c r="B35" s="42" t="s">
        <v>167</v>
      </c>
      <c r="C35" s="42" t="s">
        <v>175</v>
      </c>
      <c r="D35" s="43" t="s">
        <v>66</v>
      </c>
      <c r="E35" s="44" t="s">
        <v>176</v>
      </c>
      <c r="F35" s="45">
        <v>24.79</v>
      </c>
      <c r="G35" s="45">
        <v>24.79</v>
      </c>
      <c r="H35" s="45">
        <v>24.79</v>
      </c>
      <c r="I35" s="45">
        <v>24.79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8"/>
    </row>
    <row r="36" spans="1:40" ht="19.899999999999999" customHeight="1">
      <c r="A36" s="102"/>
      <c r="B36" s="42" t="s">
        <v>167</v>
      </c>
      <c r="C36" s="42" t="s">
        <v>175</v>
      </c>
      <c r="D36" s="43" t="s">
        <v>66</v>
      </c>
      <c r="E36" s="44" t="s">
        <v>177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8"/>
    </row>
    <row r="37" spans="1:40" ht="19.899999999999999" customHeight="1">
      <c r="A37" s="102"/>
      <c r="B37" s="42" t="s">
        <v>167</v>
      </c>
      <c r="C37" s="42" t="s">
        <v>175</v>
      </c>
      <c r="D37" s="43" t="s">
        <v>66</v>
      </c>
      <c r="E37" s="44" t="s">
        <v>178</v>
      </c>
      <c r="F37" s="45">
        <v>217.27</v>
      </c>
      <c r="G37" s="45">
        <v>217.27</v>
      </c>
      <c r="H37" s="45">
        <v>217.27</v>
      </c>
      <c r="I37" s="45">
        <v>217.27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8"/>
    </row>
    <row r="38" spans="1:40" ht="19.899999999999999" customHeight="1">
      <c r="A38" s="102"/>
      <c r="B38" s="42" t="s">
        <v>167</v>
      </c>
      <c r="C38" s="42" t="s">
        <v>175</v>
      </c>
      <c r="D38" s="43" t="s">
        <v>66</v>
      </c>
      <c r="E38" s="44" t="s">
        <v>179</v>
      </c>
      <c r="F38" s="45">
        <v>1.71</v>
      </c>
      <c r="G38" s="45">
        <v>1.71</v>
      </c>
      <c r="H38" s="45">
        <v>1.71</v>
      </c>
      <c r="I38" s="45">
        <v>1.71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8"/>
    </row>
    <row r="39" spans="1:40" ht="19.899999999999999" customHeight="1">
      <c r="B39" s="42" t="s">
        <v>22</v>
      </c>
      <c r="C39" s="42" t="s">
        <v>22</v>
      </c>
      <c r="D39" s="43"/>
      <c r="E39" s="44" t="s">
        <v>180</v>
      </c>
      <c r="F39" s="45">
        <v>40.03</v>
      </c>
      <c r="G39" s="45">
        <v>40.03</v>
      </c>
      <c r="H39" s="45">
        <v>40.03</v>
      </c>
      <c r="I39" s="45">
        <v>40.03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8"/>
    </row>
    <row r="40" spans="1:40" ht="19.899999999999999" customHeight="1">
      <c r="B40" s="42" t="s">
        <v>22</v>
      </c>
      <c r="C40" s="42" t="s">
        <v>22</v>
      </c>
      <c r="D40" s="43"/>
      <c r="E40" s="44" t="s">
        <v>181</v>
      </c>
      <c r="F40" s="45">
        <v>209.9</v>
      </c>
      <c r="G40" s="45">
        <v>209.9</v>
      </c>
      <c r="H40" s="45">
        <v>209.9</v>
      </c>
      <c r="I40" s="45">
        <v>209.9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8"/>
    </row>
    <row r="41" spans="1:40" ht="19.899999999999999" customHeight="1">
      <c r="B41" s="42" t="s">
        <v>22</v>
      </c>
      <c r="C41" s="42" t="s">
        <v>22</v>
      </c>
      <c r="D41" s="43"/>
      <c r="E41" s="44" t="s">
        <v>182</v>
      </c>
      <c r="F41" s="45">
        <v>114.82</v>
      </c>
      <c r="G41" s="45">
        <v>114.82</v>
      </c>
      <c r="H41" s="45">
        <v>114.82</v>
      </c>
      <c r="I41" s="45">
        <v>114.82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8"/>
    </row>
    <row r="42" spans="1:40" ht="19.899999999999999" customHeight="1">
      <c r="B42" s="42" t="s">
        <v>22</v>
      </c>
      <c r="C42" s="42" t="s">
        <v>22</v>
      </c>
      <c r="D42" s="43"/>
      <c r="E42" s="44" t="s">
        <v>183</v>
      </c>
      <c r="F42" s="45">
        <v>99.83</v>
      </c>
      <c r="G42" s="45">
        <v>99.83</v>
      </c>
      <c r="H42" s="45">
        <v>99.83</v>
      </c>
      <c r="I42" s="45">
        <v>99.83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8"/>
    </row>
    <row r="43" spans="1:40" ht="19.899999999999999" customHeight="1">
      <c r="B43" s="42" t="s">
        <v>22</v>
      </c>
      <c r="C43" s="42" t="s">
        <v>22</v>
      </c>
      <c r="D43" s="43"/>
      <c r="E43" s="44" t="s">
        <v>184</v>
      </c>
      <c r="F43" s="45">
        <f>-1.2+97.71</f>
        <v>96.51</v>
      </c>
      <c r="G43" s="45">
        <v>96.51</v>
      </c>
      <c r="H43" s="45">
        <v>96.51</v>
      </c>
      <c r="I43" s="45">
        <v>96.51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8"/>
    </row>
    <row r="44" spans="1:40" ht="19.899999999999999" customHeight="1">
      <c r="A44" s="37"/>
      <c r="B44" s="42" t="s">
        <v>22</v>
      </c>
      <c r="C44" s="42" t="s">
        <v>22</v>
      </c>
      <c r="D44" s="43"/>
      <c r="E44" s="44" t="s">
        <v>185</v>
      </c>
      <c r="F44" s="45">
        <v>96.51</v>
      </c>
      <c r="G44" s="45">
        <v>96.51</v>
      </c>
      <c r="H44" s="45">
        <v>96.51</v>
      </c>
      <c r="I44" s="45">
        <v>96.51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8"/>
    </row>
    <row r="45" spans="1:40" ht="19.899999999999999" customHeight="1">
      <c r="A45" s="102"/>
      <c r="B45" s="42" t="s">
        <v>186</v>
      </c>
      <c r="C45" s="42" t="s">
        <v>187</v>
      </c>
      <c r="D45" s="43" t="s">
        <v>66</v>
      </c>
      <c r="E45" s="44" t="s">
        <v>188</v>
      </c>
      <c r="F45" s="45">
        <v>93.24</v>
      </c>
      <c r="G45" s="45">
        <v>93.24</v>
      </c>
      <c r="H45" s="45">
        <v>93.24</v>
      </c>
      <c r="I45" s="45">
        <v>93.24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8"/>
    </row>
    <row r="46" spans="1:40" ht="19.899999999999999" customHeight="1">
      <c r="A46" s="102"/>
      <c r="B46" s="42" t="s">
        <v>186</v>
      </c>
      <c r="C46" s="42" t="s">
        <v>187</v>
      </c>
      <c r="D46" s="43" t="s">
        <v>66</v>
      </c>
      <c r="E46" s="44" t="s">
        <v>189</v>
      </c>
      <c r="F46" s="45">
        <v>3.27</v>
      </c>
      <c r="G46" s="45">
        <v>3.27</v>
      </c>
      <c r="H46" s="45">
        <v>3.27</v>
      </c>
      <c r="I46" s="45">
        <v>3.27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8"/>
    </row>
    <row r="47" spans="1:40" ht="19.899999999999999" customHeight="1">
      <c r="B47" s="42" t="s">
        <v>22</v>
      </c>
      <c r="C47" s="42" t="s">
        <v>22</v>
      </c>
      <c r="D47" s="43"/>
      <c r="E47" s="44" t="s">
        <v>190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8"/>
    </row>
    <row r="48" spans="1:40" ht="19.899999999999999" customHeight="1">
      <c r="B48" s="42" t="s">
        <v>22</v>
      </c>
      <c r="C48" s="42" t="s">
        <v>22</v>
      </c>
      <c r="D48" s="43"/>
      <c r="E48" s="44" t="s">
        <v>191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8"/>
    </row>
    <row r="49" spans="1:40" ht="19.899999999999999" customHeight="1">
      <c r="A49" s="37"/>
      <c r="B49" s="42" t="s">
        <v>22</v>
      </c>
      <c r="C49" s="42" t="s">
        <v>22</v>
      </c>
      <c r="D49" s="43"/>
      <c r="E49" s="44" t="s">
        <v>192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8"/>
    </row>
    <row r="50" spans="1:40" ht="19.899999999999999" customHeight="1">
      <c r="B50" s="42" t="s">
        <v>22</v>
      </c>
      <c r="C50" s="42" t="s">
        <v>22</v>
      </c>
      <c r="D50" s="43"/>
      <c r="E50" s="44" t="s">
        <v>193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8"/>
    </row>
    <row r="51" spans="1:40" ht="19.899999999999999" customHeight="1">
      <c r="A51" s="37"/>
      <c r="B51" s="42" t="s">
        <v>22</v>
      </c>
      <c r="C51" s="42" t="s">
        <v>22</v>
      </c>
      <c r="D51" s="43"/>
      <c r="E51" s="44" t="s">
        <v>194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8"/>
    </row>
    <row r="52" spans="1:40" ht="8.65" customHeight="1">
      <c r="A52" s="46"/>
      <c r="B52" s="46"/>
      <c r="C52" s="46"/>
      <c r="D52" s="47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51"/>
    </row>
  </sheetData>
  <mergeCells count="29">
    <mergeCell ref="AK5:AM5"/>
    <mergeCell ref="A12:A14"/>
    <mergeCell ref="A32:A33"/>
    <mergeCell ref="A35:A38"/>
    <mergeCell ref="A45:A46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15" type="noConversion"/>
  <pageMargins left="0.74803149606299202" right="0.74803149606299202" top="0.27559055118110198" bottom="0.27559055118110198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ySplit="6" topLeftCell="A7" activePane="bottomLeft" state="frozen"/>
      <selection pane="bottomLeft" activeCell="B11" sqref="A11:XFD11"/>
    </sheetView>
  </sheetViews>
  <sheetFormatPr defaultColWidth="9.75" defaultRowHeight="14.25"/>
  <cols>
    <col min="1" max="1" width="1.5" style="29" customWidth="1"/>
    <col min="2" max="4" width="6.125" style="29" customWidth="1"/>
    <col min="5" max="5" width="6.375" style="29" customWidth="1"/>
    <col min="6" max="6" width="34" style="29" customWidth="1"/>
    <col min="7" max="7" width="14.125" style="29" customWidth="1"/>
    <col min="8" max="8" width="15.875" style="29" customWidth="1"/>
    <col min="9" max="9" width="16.5" style="29" customWidth="1"/>
    <col min="10" max="10" width="1.5" style="29" customWidth="1"/>
    <col min="11" max="11" width="17" style="29" customWidth="1"/>
    <col min="12" max="16384" width="9.75" style="29"/>
  </cols>
  <sheetData>
    <row r="1" spans="1:12" ht="14.25" customHeight="1">
      <c r="A1" s="32"/>
      <c r="B1" s="110"/>
      <c r="C1" s="110"/>
      <c r="D1" s="110"/>
      <c r="E1" s="39"/>
      <c r="F1" s="39"/>
      <c r="G1" s="114" t="s">
        <v>195</v>
      </c>
      <c r="H1" s="114"/>
      <c r="I1" s="114"/>
      <c r="J1" s="37"/>
    </row>
    <row r="2" spans="1:12" ht="19.899999999999999" customHeight="1">
      <c r="A2" s="32"/>
      <c r="B2" s="103" t="s">
        <v>196</v>
      </c>
      <c r="C2" s="103"/>
      <c r="D2" s="103"/>
      <c r="E2" s="103"/>
      <c r="F2" s="103"/>
      <c r="G2" s="103"/>
      <c r="H2" s="103"/>
      <c r="I2" s="103"/>
      <c r="J2" s="37" t="s">
        <v>2</v>
      </c>
    </row>
    <row r="3" spans="1:12" ht="17.100000000000001" customHeight="1">
      <c r="A3" s="34"/>
      <c r="B3" s="111" t="s">
        <v>4</v>
      </c>
      <c r="C3" s="111"/>
      <c r="D3" s="111"/>
      <c r="E3" s="111"/>
      <c r="F3" s="111"/>
      <c r="G3" s="34"/>
      <c r="I3" s="36" t="s">
        <v>5</v>
      </c>
      <c r="J3" s="59"/>
    </row>
    <row r="4" spans="1:12" ht="21.4" customHeight="1">
      <c r="A4" s="39"/>
      <c r="B4" s="115" t="s">
        <v>8</v>
      </c>
      <c r="C4" s="115"/>
      <c r="D4" s="115"/>
      <c r="E4" s="115"/>
      <c r="F4" s="115"/>
      <c r="G4" s="115" t="s">
        <v>52</v>
      </c>
      <c r="H4" s="104" t="s">
        <v>197</v>
      </c>
      <c r="I4" s="104" t="s">
        <v>138</v>
      </c>
      <c r="J4" s="39"/>
    </row>
    <row r="5" spans="1:12" ht="21.4" customHeight="1">
      <c r="A5" s="39"/>
      <c r="B5" s="115" t="s">
        <v>72</v>
      </c>
      <c r="C5" s="115"/>
      <c r="D5" s="115"/>
      <c r="E5" s="115" t="s">
        <v>63</v>
      </c>
      <c r="F5" s="115" t="s">
        <v>64</v>
      </c>
      <c r="G5" s="115"/>
      <c r="H5" s="104"/>
      <c r="I5" s="104"/>
      <c r="J5" s="39"/>
    </row>
    <row r="6" spans="1:12" ht="21.4" customHeight="1">
      <c r="A6" s="54"/>
      <c r="B6" s="40" t="s">
        <v>73</v>
      </c>
      <c r="C6" s="40" t="s">
        <v>74</v>
      </c>
      <c r="D6" s="40" t="s">
        <v>75</v>
      </c>
      <c r="E6" s="115"/>
      <c r="F6" s="115"/>
      <c r="G6" s="115"/>
      <c r="H6" s="104"/>
      <c r="I6" s="104"/>
      <c r="J6" s="60"/>
    </row>
    <row r="7" spans="1:12" ht="19.899999999999999" customHeight="1">
      <c r="A7" s="55"/>
      <c r="B7" s="40"/>
      <c r="C7" s="40"/>
      <c r="D7" s="40"/>
      <c r="E7" s="40"/>
      <c r="F7" s="40" t="s">
        <v>65</v>
      </c>
      <c r="G7" s="56">
        <v>1691.63</v>
      </c>
      <c r="H7" s="56">
        <v>1691.63</v>
      </c>
      <c r="I7" s="56"/>
      <c r="J7" s="61"/>
      <c r="K7" s="62"/>
      <c r="L7" s="63"/>
    </row>
    <row r="8" spans="1:12" ht="19.899999999999999" customHeight="1">
      <c r="A8" s="54"/>
      <c r="B8" s="57"/>
      <c r="C8" s="57"/>
      <c r="D8" s="57"/>
      <c r="E8" s="57"/>
      <c r="F8" s="58" t="s">
        <v>22</v>
      </c>
      <c r="G8" s="26">
        <v>1691.63</v>
      </c>
      <c r="H8" s="26">
        <v>1691.63</v>
      </c>
      <c r="I8" s="26"/>
      <c r="J8" s="64"/>
    </row>
    <row r="9" spans="1:12" ht="19.899999999999999" customHeight="1">
      <c r="A9" s="54"/>
      <c r="B9" s="57"/>
      <c r="C9" s="57"/>
      <c r="D9" s="57"/>
      <c r="E9" s="57"/>
      <c r="F9" s="58" t="s">
        <v>67</v>
      </c>
      <c r="G9" s="26">
        <f>SUM(G10:G16)</f>
        <v>1691.63</v>
      </c>
      <c r="H9" s="26">
        <f>SUM(H10:H16)</f>
        <v>1691.63</v>
      </c>
      <c r="I9" s="26"/>
      <c r="J9" s="64"/>
    </row>
    <row r="10" spans="1:12" ht="19.899999999999999" customHeight="1">
      <c r="A10" s="116"/>
      <c r="B10" s="57" t="s">
        <v>77</v>
      </c>
      <c r="C10" s="57" t="s">
        <v>78</v>
      </c>
      <c r="D10" s="57" t="s">
        <v>78</v>
      </c>
      <c r="E10" s="57" t="s">
        <v>198</v>
      </c>
      <c r="F10" s="58" t="s">
        <v>79</v>
      </c>
      <c r="G10" s="26">
        <v>1044.81</v>
      </c>
      <c r="H10" s="26">
        <v>1044.81</v>
      </c>
      <c r="I10" s="26"/>
      <c r="J10" s="60"/>
    </row>
    <row r="11" spans="1:12" ht="19.899999999999999" customHeight="1">
      <c r="A11" s="116"/>
      <c r="B11" s="57" t="s">
        <v>77</v>
      </c>
      <c r="C11" s="57" t="s">
        <v>78</v>
      </c>
      <c r="D11" s="57" t="s">
        <v>80</v>
      </c>
      <c r="E11" s="57" t="s">
        <v>198</v>
      </c>
      <c r="F11" s="58" t="s">
        <v>81</v>
      </c>
      <c r="G11" s="26">
        <v>138.97</v>
      </c>
      <c r="H11" s="26">
        <v>138.97</v>
      </c>
      <c r="I11" s="26"/>
      <c r="J11" s="60"/>
    </row>
    <row r="12" spans="1:12" ht="19.899999999999999" customHeight="1">
      <c r="A12" s="116"/>
      <c r="B12" s="57" t="s">
        <v>90</v>
      </c>
      <c r="C12" s="57" t="s">
        <v>85</v>
      </c>
      <c r="D12" s="57" t="s">
        <v>85</v>
      </c>
      <c r="E12" s="57" t="s">
        <v>198</v>
      </c>
      <c r="F12" s="58" t="s">
        <v>91</v>
      </c>
      <c r="G12" s="26">
        <v>114.82</v>
      </c>
      <c r="H12" s="26">
        <v>114.82</v>
      </c>
      <c r="I12" s="26"/>
      <c r="J12" s="60"/>
    </row>
    <row r="13" spans="1:12" ht="19.899999999999999" customHeight="1">
      <c r="A13" s="116"/>
      <c r="B13" s="57" t="s">
        <v>92</v>
      </c>
      <c r="C13" s="57" t="s">
        <v>82</v>
      </c>
      <c r="D13" s="57" t="s">
        <v>78</v>
      </c>
      <c r="E13" s="57" t="s">
        <v>198</v>
      </c>
      <c r="F13" s="58" t="s">
        <v>93</v>
      </c>
      <c r="G13" s="26">
        <v>99.83</v>
      </c>
      <c r="H13" s="26">
        <v>99.83</v>
      </c>
      <c r="I13" s="26"/>
      <c r="J13" s="60"/>
    </row>
    <row r="14" spans="1:12" ht="19.899999999999999" customHeight="1">
      <c r="A14" s="116"/>
      <c r="B14" s="57" t="s">
        <v>77</v>
      </c>
      <c r="C14" s="57" t="s">
        <v>78</v>
      </c>
      <c r="D14" s="57" t="s">
        <v>82</v>
      </c>
      <c r="E14" s="57" t="s">
        <v>198</v>
      </c>
      <c r="F14" s="58" t="s">
        <v>83</v>
      </c>
      <c r="G14" s="26">
        <v>251.35</v>
      </c>
      <c r="H14" s="26">
        <v>251.35</v>
      </c>
      <c r="I14" s="26"/>
      <c r="J14" s="60"/>
    </row>
    <row r="15" spans="1:12" ht="19.899999999999999" customHeight="1">
      <c r="A15" s="116"/>
      <c r="B15" s="57" t="s">
        <v>84</v>
      </c>
      <c r="C15" s="57" t="s">
        <v>85</v>
      </c>
      <c r="D15" s="57" t="s">
        <v>80</v>
      </c>
      <c r="E15" s="57" t="s">
        <v>198</v>
      </c>
      <c r="F15" s="58" t="s">
        <v>199</v>
      </c>
      <c r="G15" s="26">
        <v>1.82</v>
      </c>
      <c r="H15" s="26">
        <v>1.82</v>
      </c>
      <c r="I15" s="26"/>
      <c r="J15" s="60"/>
    </row>
    <row r="16" spans="1:12" ht="19.899999999999999" customHeight="1">
      <c r="A16" s="116"/>
      <c r="B16" s="57" t="s">
        <v>87</v>
      </c>
      <c r="C16" s="57" t="s">
        <v>88</v>
      </c>
      <c r="D16" s="57" t="s">
        <v>78</v>
      </c>
      <c r="E16" s="57" t="s">
        <v>198</v>
      </c>
      <c r="F16" s="58" t="s">
        <v>89</v>
      </c>
      <c r="G16" s="26">
        <v>40.03</v>
      </c>
      <c r="H16" s="26">
        <v>40.03</v>
      </c>
      <c r="I16" s="26"/>
      <c r="J16" s="60"/>
    </row>
  </sheetData>
  <mergeCells count="12">
    <mergeCell ref="B5:D5"/>
    <mergeCell ref="A10:A16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15" type="noConversion"/>
  <pageMargins left="0.74803149606299202" right="0.74803149606299202" top="0.27559055118110198" bottom="0.27559055118110198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pane ySplit="6" topLeftCell="A7" activePane="bottomLeft" state="frozen"/>
      <selection pane="bottomLeft" activeCell="G17" sqref="G17"/>
    </sheetView>
  </sheetViews>
  <sheetFormatPr defaultColWidth="9.75" defaultRowHeight="14.25"/>
  <cols>
    <col min="1" max="1" width="1.5" style="29" customWidth="1"/>
    <col min="2" max="3" width="6.125" style="29" customWidth="1"/>
    <col min="4" max="4" width="9.25" style="29" customWidth="1"/>
    <col min="5" max="5" width="31.375" style="29" customWidth="1"/>
    <col min="6" max="8" width="16.5" style="29" customWidth="1"/>
    <col min="9" max="9" width="1.5" style="29" customWidth="1"/>
    <col min="10" max="10" width="23.125" style="29" customWidth="1"/>
    <col min="11" max="16384" width="9.75" style="29"/>
  </cols>
  <sheetData>
    <row r="1" spans="1:10" ht="14.25" customHeight="1">
      <c r="A1" s="30"/>
      <c r="B1" s="110"/>
      <c r="C1" s="110"/>
      <c r="D1" s="31"/>
      <c r="E1" s="31"/>
      <c r="F1" s="32"/>
      <c r="G1" s="32"/>
      <c r="H1" s="33" t="s">
        <v>200</v>
      </c>
      <c r="I1" s="48"/>
    </row>
    <row r="2" spans="1:10" ht="19.899999999999999" customHeight="1">
      <c r="A2" s="32"/>
      <c r="B2" s="103" t="s">
        <v>201</v>
      </c>
      <c r="C2" s="103"/>
      <c r="D2" s="103"/>
      <c r="E2" s="103"/>
      <c r="F2" s="103"/>
      <c r="G2" s="103"/>
      <c r="H2" s="103"/>
      <c r="I2" s="48"/>
    </row>
    <row r="3" spans="1:10" ht="17.100000000000001" customHeight="1">
      <c r="A3" s="34"/>
      <c r="B3" s="111" t="s">
        <v>4</v>
      </c>
      <c r="C3" s="111"/>
      <c r="D3" s="111"/>
      <c r="E3" s="111"/>
      <c r="G3" s="34"/>
      <c r="H3" s="36" t="s">
        <v>5</v>
      </c>
      <c r="I3" s="48"/>
    </row>
    <row r="4" spans="1:10" ht="21.4" customHeight="1">
      <c r="A4" s="37"/>
      <c r="B4" s="113" t="s">
        <v>8</v>
      </c>
      <c r="C4" s="113"/>
      <c r="D4" s="113"/>
      <c r="E4" s="113"/>
      <c r="F4" s="113" t="s">
        <v>70</v>
      </c>
      <c r="G4" s="113"/>
      <c r="H4" s="113"/>
      <c r="I4" s="48"/>
    </row>
    <row r="5" spans="1:10" ht="21.4" customHeight="1">
      <c r="A5" s="37"/>
      <c r="B5" s="113" t="s">
        <v>72</v>
      </c>
      <c r="C5" s="113"/>
      <c r="D5" s="113" t="s">
        <v>63</v>
      </c>
      <c r="E5" s="113" t="s">
        <v>64</v>
      </c>
      <c r="F5" s="113" t="s">
        <v>52</v>
      </c>
      <c r="G5" s="113" t="s">
        <v>202</v>
      </c>
      <c r="H5" s="113" t="s">
        <v>203</v>
      </c>
      <c r="I5" s="48"/>
    </row>
    <row r="6" spans="1:10" ht="21.4" customHeight="1">
      <c r="A6" s="39"/>
      <c r="B6" s="38" t="s">
        <v>73</v>
      </c>
      <c r="C6" s="38" t="s">
        <v>74</v>
      </c>
      <c r="D6" s="113"/>
      <c r="E6" s="113"/>
      <c r="F6" s="113"/>
      <c r="G6" s="113"/>
      <c r="H6" s="113"/>
      <c r="I6" s="48"/>
    </row>
    <row r="7" spans="1:10" ht="19.899999999999999" customHeight="1">
      <c r="A7" s="37"/>
      <c r="B7" s="38"/>
      <c r="C7" s="38"/>
      <c r="D7" s="38"/>
      <c r="E7" s="40" t="s">
        <v>65</v>
      </c>
      <c r="F7" s="41">
        <f>-1.2+1300.69</f>
        <v>1299.49</v>
      </c>
      <c r="G7" s="41">
        <f>-1.2+1109.26</f>
        <v>1108.06</v>
      </c>
      <c r="H7" s="41">
        <v>191.43</v>
      </c>
      <c r="I7" s="48"/>
    </row>
    <row r="8" spans="1:10" ht="19.899999999999999" customHeight="1">
      <c r="A8" s="37"/>
      <c r="B8" s="42" t="s">
        <v>22</v>
      </c>
      <c r="C8" s="42" t="s">
        <v>22</v>
      </c>
      <c r="D8" s="43"/>
      <c r="E8" s="44" t="s">
        <v>22</v>
      </c>
      <c r="F8" s="45">
        <f>-1.2+1300.69</f>
        <v>1299.49</v>
      </c>
      <c r="G8" s="45">
        <f>-1.2+1109.26</f>
        <v>1108.06</v>
      </c>
      <c r="H8" s="45">
        <v>191.43</v>
      </c>
      <c r="I8" s="48"/>
      <c r="J8" s="49"/>
    </row>
    <row r="9" spans="1:10" ht="19.899999999999999" customHeight="1">
      <c r="B9" s="42" t="s">
        <v>22</v>
      </c>
      <c r="C9" s="42" t="s">
        <v>22</v>
      </c>
      <c r="D9" s="43" t="s">
        <v>66</v>
      </c>
      <c r="E9" s="44" t="s">
        <v>76</v>
      </c>
      <c r="F9" s="45">
        <f>-1.2+1300.69</f>
        <v>1299.49</v>
      </c>
      <c r="G9" s="45">
        <f>-1.2+1109.26</f>
        <v>1108.06</v>
      </c>
      <c r="H9" s="45">
        <v>191.43</v>
      </c>
      <c r="I9" s="48"/>
      <c r="J9" s="50"/>
    </row>
    <row r="10" spans="1:10" ht="19.899999999999999" customHeight="1">
      <c r="A10" s="37"/>
      <c r="B10" s="42" t="s">
        <v>22</v>
      </c>
      <c r="C10" s="42" t="s">
        <v>22</v>
      </c>
      <c r="D10" s="43" t="s">
        <v>204</v>
      </c>
      <c r="E10" s="44" t="s">
        <v>205</v>
      </c>
      <c r="F10" s="45">
        <v>191.44</v>
      </c>
      <c r="G10" s="45"/>
      <c r="H10" s="45">
        <v>191.43</v>
      </c>
      <c r="I10" s="48"/>
    </row>
    <row r="11" spans="1:10" ht="19.899999999999999" customHeight="1">
      <c r="A11" s="37"/>
      <c r="B11" s="42" t="s">
        <v>147</v>
      </c>
      <c r="C11" s="42" t="s">
        <v>148</v>
      </c>
      <c r="D11" s="43" t="s">
        <v>206</v>
      </c>
      <c r="E11" s="44" t="s">
        <v>207</v>
      </c>
      <c r="F11" s="45">
        <v>15.84</v>
      </c>
      <c r="G11" s="45"/>
      <c r="H11" s="45">
        <v>15.84</v>
      </c>
      <c r="I11" s="48"/>
    </row>
    <row r="12" spans="1:10" ht="19.899999999999999" customHeight="1">
      <c r="A12" s="102"/>
      <c r="B12" s="42" t="s">
        <v>147</v>
      </c>
      <c r="C12" s="42" t="s">
        <v>148</v>
      </c>
      <c r="D12" s="43" t="s">
        <v>208</v>
      </c>
      <c r="E12" s="44" t="s">
        <v>209</v>
      </c>
      <c r="F12" s="45">
        <v>1.77</v>
      </c>
      <c r="G12" s="45"/>
      <c r="H12" s="45">
        <v>1.77</v>
      </c>
      <c r="I12" s="48"/>
    </row>
    <row r="13" spans="1:10" ht="19.899999999999999" customHeight="1">
      <c r="A13" s="102"/>
      <c r="B13" s="42" t="s">
        <v>147</v>
      </c>
      <c r="C13" s="42" t="s">
        <v>148</v>
      </c>
      <c r="D13" s="43" t="s">
        <v>210</v>
      </c>
      <c r="E13" s="44" t="s">
        <v>211</v>
      </c>
      <c r="F13" s="45">
        <v>14.07</v>
      </c>
      <c r="G13" s="45"/>
      <c r="H13" s="45">
        <v>14.07</v>
      </c>
      <c r="I13" s="48"/>
    </row>
    <row r="14" spans="1:10" ht="19.899999999999999" customHeight="1">
      <c r="B14" s="42" t="s">
        <v>147</v>
      </c>
      <c r="C14" s="42" t="s">
        <v>212</v>
      </c>
      <c r="D14" s="43" t="s">
        <v>213</v>
      </c>
      <c r="E14" s="44" t="s">
        <v>214</v>
      </c>
      <c r="F14" s="45">
        <v>7.44</v>
      </c>
      <c r="G14" s="45"/>
      <c r="H14" s="45">
        <v>7.44</v>
      </c>
      <c r="I14" s="48"/>
    </row>
    <row r="15" spans="1:10" ht="19.899999999999999" customHeight="1">
      <c r="B15" s="42" t="s">
        <v>147</v>
      </c>
      <c r="C15" s="42" t="s">
        <v>215</v>
      </c>
      <c r="D15" s="43" t="s">
        <v>216</v>
      </c>
      <c r="E15" s="44" t="s">
        <v>217</v>
      </c>
      <c r="F15" s="45">
        <v>5.36</v>
      </c>
      <c r="G15" s="45"/>
      <c r="H15" s="45">
        <v>5.36</v>
      </c>
      <c r="I15" s="48"/>
    </row>
    <row r="16" spans="1:10" ht="19.899999999999999" customHeight="1">
      <c r="B16" s="42" t="s">
        <v>147</v>
      </c>
      <c r="C16" s="42" t="s">
        <v>187</v>
      </c>
      <c r="D16" s="43" t="s">
        <v>218</v>
      </c>
      <c r="E16" s="44" t="s">
        <v>219</v>
      </c>
      <c r="F16" s="45">
        <v>0.8</v>
      </c>
      <c r="G16" s="45"/>
      <c r="H16" s="45">
        <v>0.8</v>
      </c>
      <c r="I16" s="48"/>
    </row>
    <row r="17" spans="1:9" ht="19.899999999999999" customHeight="1">
      <c r="B17" s="42" t="s">
        <v>147</v>
      </c>
      <c r="C17" s="42" t="s">
        <v>220</v>
      </c>
      <c r="D17" s="43" t="s">
        <v>221</v>
      </c>
      <c r="E17" s="44" t="s">
        <v>222</v>
      </c>
      <c r="F17" s="45">
        <v>6</v>
      </c>
      <c r="G17" s="45"/>
      <c r="H17" s="45">
        <v>6</v>
      </c>
      <c r="I17" s="48"/>
    </row>
    <row r="18" spans="1:9" ht="19.899999999999999" customHeight="1">
      <c r="B18" s="42" t="s">
        <v>147</v>
      </c>
      <c r="C18" s="42" t="s">
        <v>171</v>
      </c>
      <c r="D18" s="43" t="s">
        <v>223</v>
      </c>
      <c r="E18" s="44" t="s">
        <v>224</v>
      </c>
      <c r="F18" s="45">
        <v>20</v>
      </c>
      <c r="G18" s="45"/>
      <c r="H18" s="45">
        <v>20</v>
      </c>
      <c r="I18" s="48"/>
    </row>
    <row r="19" spans="1:9" ht="19.899999999999999" customHeight="1">
      <c r="B19" s="42" t="s">
        <v>147</v>
      </c>
      <c r="C19" s="42" t="s">
        <v>225</v>
      </c>
      <c r="D19" s="43" t="s">
        <v>226</v>
      </c>
      <c r="E19" s="44" t="s">
        <v>227</v>
      </c>
      <c r="F19" s="45">
        <v>51.67</v>
      </c>
      <c r="G19" s="45"/>
      <c r="H19" s="45">
        <v>51.67</v>
      </c>
      <c r="I19" s="48"/>
    </row>
    <row r="20" spans="1:9" ht="19.899999999999999" customHeight="1">
      <c r="B20" s="42" t="s">
        <v>147</v>
      </c>
      <c r="C20" s="42" t="s">
        <v>228</v>
      </c>
      <c r="D20" s="43" t="s">
        <v>229</v>
      </c>
      <c r="E20" s="44" t="s">
        <v>230</v>
      </c>
      <c r="F20" s="45">
        <v>6.73</v>
      </c>
      <c r="G20" s="45"/>
      <c r="H20" s="45">
        <v>6.73</v>
      </c>
      <c r="I20" s="48"/>
    </row>
    <row r="21" spans="1:9" ht="19.899999999999999" customHeight="1">
      <c r="B21" s="42" t="s">
        <v>147</v>
      </c>
      <c r="C21" s="42" t="s">
        <v>231</v>
      </c>
      <c r="D21" s="43" t="s">
        <v>232</v>
      </c>
      <c r="E21" s="44" t="s">
        <v>233</v>
      </c>
      <c r="F21" s="45">
        <v>16</v>
      </c>
      <c r="G21" s="45"/>
      <c r="H21" s="45">
        <v>16</v>
      </c>
      <c r="I21" s="48"/>
    </row>
    <row r="22" spans="1:9" ht="19.899999999999999" customHeight="1">
      <c r="B22" s="42" t="s">
        <v>147</v>
      </c>
      <c r="C22" s="42" t="s">
        <v>234</v>
      </c>
      <c r="D22" s="43" t="s">
        <v>235</v>
      </c>
      <c r="E22" s="44" t="s">
        <v>236</v>
      </c>
      <c r="F22" s="45">
        <v>52.49</v>
      </c>
      <c r="G22" s="45"/>
      <c r="H22" s="45">
        <v>52.49</v>
      </c>
      <c r="I22" s="48"/>
    </row>
    <row r="23" spans="1:9" ht="19.899999999999999" customHeight="1">
      <c r="B23" s="42" t="s">
        <v>147</v>
      </c>
      <c r="C23" s="42" t="s">
        <v>237</v>
      </c>
      <c r="D23" s="43" t="s">
        <v>238</v>
      </c>
      <c r="E23" s="44" t="s">
        <v>239</v>
      </c>
      <c r="F23" s="45">
        <v>9.1</v>
      </c>
      <c r="G23" s="45"/>
      <c r="H23" s="45">
        <v>9.1</v>
      </c>
      <c r="I23" s="48"/>
    </row>
    <row r="24" spans="1:9" ht="19.899999999999999" customHeight="1">
      <c r="B24" s="42" t="s">
        <v>22</v>
      </c>
      <c r="C24" s="42" t="s">
        <v>22</v>
      </c>
      <c r="D24" s="43" t="s">
        <v>240</v>
      </c>
      <c r="E24" s="44" t="s">
        <v>241</v>
      </c>
      <c r="F24" s="45">
        <v>1011.55</v>
      </c>
      <c r="G24" s="45">
        <v>1011.55</v>
      </c>
      <c r="H24" s="45"/>
      <c r="I24" s="48"/>
    </row>
    <row r="25" spans="1:9" ht="19.899999999999999" customHeight="1">
      <c r="A25" s="37"/>
      <c r="B25" s="42" t="s">
        <v>167</v>
      </c>
      <c r="C25" s="42" t="s">
        <v>168</v>
      </c>
      <c r="D25" s="43" t="s">
        <v>242</v>
      </c>
      <c r="E25" s="44" t="s">
        <v>243</v>
      </c>
      <c r="F25" s="45">
        <v>2.5</v>
      </c>
      <c r="G25" s="45">
        <v>2.5</v>
      </c>
      <c r="H25" s="45"/>
      <c r="I25" s="48"/>
    </row>
    <row r="26" spans="1:9" ht="19.899999999999999" customHeight="1">
      <c r="A26" s="37"/>
      <c r="B26" s="42" t="s">
        <v>167</v>
      </c>
      <c r="C26" s="42" t="s">
        <v>168</v>
      </c>
      <c r="D26" s="43" t="s">
        <v>244</v>
      </c>
      <c r="E26" s="44" t="s">
        <v>245</v>
      </c>
      <c r="F26" s="45">
        <v>2.5</v>
      </c>
      <c r="G26" s="45">
        <v>2.5</v>
      </c>
      <c r="H26" s="45"/>
      <c r="I26" s="48"/>
    </row>
    <row r="27" spans="1:9" ht="19.899999999999999" customHeight="1">
      <c r="B27" s="42" t="s">
        <v>167</v>
      </c>
      <c r="C27" s="42" t="s">
        <v>171</v>
      </c>
      <c r="D27" s="43" t="s">
        <v>246</v>
      </c>
      <c r="E27" s="44" t="s">
        <v>247</v>
      </c>
      <c r="F27" s="45">
        <v>300.7</v>
      </c>
      <c r="G27" s="45">
        <v>300.7</v>
      </c>
      <c r="H27" s="45"/>
      <c r="I27" s="48"/>
    </row>
    <row r="28" spans="1:9" ht="19.899999999999999" customHeight="1">
      <c r="A28" s="102"/>
      <c r="B28" s="42" t="s">
        <v>167</v>
      </c>
      <c r="C28" s="42" t="s">
        <v>171</v>
      </c>
      <c r="D28" s="43" t="s">
        <v>248</v>
      </c>
      <c r="E28" s="44" t="s">
        <v>249</v>
      </c>
      <c r="F28" s="45">
        <v>3.24</v>
      </c>
      <c r="G28" s="45">
        <v>3.24</v>
      </c>
      <c r="H28" s="45"/>
      <c r="I28" s="48"/>
    </row>
    <row r="29" spans="1:9" ht="19.899999999999999" customHeight="1">
      <c r="A29" s="102"/>
      <c r="B29" s="42" t="s">
        <v>167</v>
      </c>
      <c r="C29" s="42" t="s">
        <v>171</v>
      </c>
      <c r="D29" s="43" t="s">
        <v>250</v>
      </c>
      <c r="E29" s="44" t="s">
        <v>170</v>
      </c>
      <c r="F29" s="45">
        <v>297.45999999999998</v>
      </c>
      <c r="G29" s="45">
        <v>297.45999999999998</v>
      </c>
      <c r="H29" s="45"/>
      <c r="I29" s="48"/>
    </row>
    <row r="30" spans="1:9" ht="19.899999999999999" customHeight="1">
      <c r="B30" s="42" t="s">
        <v>167</v>
      </c>
      <c r="C30" s="42" t="s">
        <v>175</v>
      </c>
      <c r="D30" s="43" t="s">
        <v>251</v>
      </c>
      <c r="E30" s="44" t="s">
        <v>252</v>
      </c>
      <c r="F30" s="45">
        <v>243.76</v>
      </c>
      <c r="G30" s="45">
        <v>243.76</v>
      </c>
      <c r="H30" s="45"/>
      <c r="I30" s="48"/>
    </row>
    <row r="31" spans="1:9" ht="19.899999999999999" customHeight="1">
      <c r="A31" s="102"/>
      <c r="B31" s="42" t="s">
        <v>167</v>
      </c>
      <c r="C31" s="42" t="s">
        <v>175</v>
      </c>
      <c r="D31" s="43" t="s">
        <v>253</v>
      </c>
      <c r="E31" s="44" t="s">
        <v>254</v>
      </c>
      <c r="F31" s="45">
        <v>24.79</v>
      </c>
      <c r="G31" s="45">
        <v>24.79</v>
      </c>
      <c r="H31" s="45"/>
      <c r="I31" s="48"/>
    </row>
    <row r="32" spans="1:9" ht="19.899999999999999" customHeight="1">
      <c r="A32" s="102"/>
      <c r="B32" s="42" t="s">
        <v>167</v>
      </c>
      <c r="C32" s="42" t="s">
        <v>175</v>
      </c>
      <c r="D32" s="43" t="s">
        <v>255</v>
      </c>
      <c r="E32" s="44" t="s">
        <v>256</v>
      </c>
      <c r="F32" s="45">
        <v>217.27</v>
      </c>
      <c r="G32" s="45">
        <v>217.27</v>
      </c>
      <c r="H32" s="45"/>
      <c r="I32" s="48"/>
    </row>
    <row r="33" spans="1:9" ht="19.899999999999999" customHeight="1">
      <c r="A33" s="102"/>
      <c r="B33" s="42" t="s">
        <v>167</v>
      </c>
      <c r="C33" s="42" t="s">
        <v>175</v>
      </c>
      <c r="D33" s="43" t="s">
        <v>257</v>
      </c>
      <c r="E33" s="44" t="s">
        <v>258</v>
      </c>
      <c r="F33" s="45">
        <v>1.71</v>
      </c>
      <c r="G33" s="45">
        <v>1.71</v>
      </c>
      <c r="H33" s="45"/>
      <c r="I33" s="48"/>
    </row>
    <row r="34" spans="1:9" ht="19.899999999999999" customHeight="1">
      <c r="B34" s="42" t="s">
        <v>167</v>
      </c>
      <c r="C34" s="42" t="s">
        <v>259</v>
      </c>
      <c r="D34" s="43" t="s">
        <v>260</v>
      </c>
      <c r="E34" s="44" t="s">
        <v>261</v>
      </c>
      <c r="F34" s="45">
        <v>40.03</v>
      </c>
      <c r="G34" s="45">
        <v>40.03</v>
      </c>
      <c r="H34" s="45"/>
      <c r="I34" s="48"/>
    </row>
    <row r="35" spans="1:9" ht="19.899999999999999" customHeight="1">
      <c r="B35" s="42" t="s">
        <v>167</v>
      </c>
      <c r="C35" s="42" t="s">
        <v>228</v>
      </c>
      <c r="D35" s="43" t="s">
        <v>262</v>
      </c>
      <c r="E35" s="44" t="s">
        <v>263</v>
      </c>
      <c r="F35" s="45">
        <v>209.9</v>
      </c>
      <c r="G35" s="45">
        <v>209.9</v>
      </c>
      <c r="H35" s="45"/>
      <c r="I35" s="48"/>
    </row>
    <row r="36" spans="1:9" ht="19.899999999999999" customHeight="1">
      <c r="B36" s="42" t="s">
        <v>167</v>
      </c>
      <c r="C36" s="42" t="s">
        <v>264</v>
      </c>
      <c r="D36" s="43" t="s">
        <v>265</v>
      </c>
      <c r="E36" s="44" t="s">
        <v>266</v>
      </c>
      <c r="F36" s="45">
        <v>114.82</v>
      </c>
      <c r="G36" s="45">
        <v>114.82</v>
      </c>
      <c r="H36" s="45"/>
      <c r="I36" s="48"/>
    </row>
    <row r="37" spans="1:9" ht="19.899999999999999" customHeight="1">
      <c r="B37" s="42" t="s">
        <v>167</v>
      </c>
      <c r="C37" s="42" t="s">
        <v>267</v>
      </c>
      <c r="D37" s="43" t="s">
        <v>268</v>
      </c>
      <c r="E37" s="44" t="s">
        <v>269</v>
      </c>
      <c r="F37" s="45">
        <v>99.83</v>
      </c>
      <c r="G37" s="45">
        <v>99.83</v>
      </c>
      <c r="H37" s="45"/>
      <c r="I37" s="48"/>
    </row>
    <row r="38" spans="1:9" ht="19.899999999999999" customHeight="1">
      <c r="B38" s="42" t="s">
        <v>22</v>
      </c>
      <c r="C38" s="42" t="s">
        <v>22</v>
      </c>
      <c r="D38" s="43" t="s">
        <v>270</v>
      </c>
      <c r="E38" s="44" t="s">
        <v>271</v>
      </c>
      <c r="F38" s="45">
        <f>-1.2+97.71</f>
        <v>96.51</v>
      </c>
      <c r="G38" s="45">
        <f>-1.2+97.71</f>
        <v>96.51</v>
      </c>
      <c r="H38" s="45"/>
      <c r="I38" s="48"/>
    </row>
    <row r="39" spans="1:9" ht="19.899999999999999" customHeight="1">
      <c r="A39" s="37"/>
      <c r="B39" s="42" t="s">
        <v>186</v>
      </c>
      <c r="C39" s="42" t="s">
        <v>187</v>
      </c>
      <c r="D39" s="43" t="s">
        <v>272</v>
      </c>
      <c r="E39" s="44" t="s">
        <v>273</v>
      </c>
      <c r="F39" s="45">
        <v>96.51</v>
      </c>
      <c r="G39" s="45">
        <v>96.51</v>
      </c>
      <c r="H39" s="45"/>
      <c r="I39" s="48"/>
    </row>
    <row r="40" spans="1:9" ht="19.899999999999999" customHeight="1">
      <c r="A40" s="102"/>
      <c r="B40" s="42" t="s">
        <v>186</v>
      </c>
      <c r="C40" s="42" t="s">
        <v>187</v>
      </c>
      <c r="D40" s="43" t="s">
        <v>274</v>
      </c>
      <c r="E40" s="44" t="s">
        <v>275</v>
      </c>
      <c r="F40" s="45">
        <v>93.24</v>
      </c>
      <c r="G40" s="45">
        <v>93.24</v>
      </c>
      <c r="H40" s="45"/>
      <c r="I40" s="48"/>
    </row>
    <row r="41" spans="1:9" ht="19.899999999999999" customHeight="1">
      <c r="A41" s="102"/>
      <c r="B41" s="42" t="s">
        <v>186</v>
      </c>
      <c r="C41" s="42" t="s">
        <v>187</v>
      </c>
      <c r="D41" s="43" t="s">
        <v>276</v>
      </c>
      <c r="E41" s="44" t="s">
        <v>277</v>
      </c>
      <c r="F41" s="45">
        <v>3.27</v>
      </c>
      <c r="G41" s="45">
        <v>3.27</v>
      </c>
      <c r="H41" s="45"/>
      <c r="I41" s="48"/>
    </row>
    <row r="42" spans="1:9" ht="19.899999999999999" customHeight="1">
      <c r="B42" s="42" t="s">
        <v>186</v>
      </c>
      <c r="C42" s="42" t="s">
        <v>278</v>
      </c>
      <c r="D42" s="43" t="s">
        <v>279</v>
      </c>
      <c r="E42" s="44" t="s">
        <v>280</v>
      </c>
      <c r="F42" s="45"/>
      <c r="G42" s="45"/>
      <c r="H42" s="45"/>
      <c r="I42" s="48"/>
    </row>
    <row r="43" spans="1:9" ht="8.65" customHeight="1">
      <c r="A43" s="46"/>
      <c r="B43" s="46"/>
      <c r="C43" s="46"/>
      <c r="D43" s="47"/>
      <c r="E43" s="46"/>
      <c r="F43" s="46"/>
      <c r="G43" s="46"/>
      <c r="H43" s="46"/>
      <c r="I43" s="51"/>
    </row>
  </sheetData>
  <mergeCells count="15">
    <mergeCell ref="D5:D6"/>
    <mergeCell ref="E5:E6"/>
    <mergeCell ref="F5:F6"/>
    <mergeCell ref="G5:G6"/>
    <mergeCell ref="H5:H6"/>
    <mergeCell ref="B5:C5"/>
    <mergeCell ref="A12:A13"/>
    <mergeCell ref="A28:A29"/>
    <mergeCell ref="A31:A33"/>
    <mergeCell ref="A40:A41"/>
    <mergeCell ref="B1:C1"/>
    <mergeCell ref="B2:H2"/>
    <mergeCell ref="B3:E3"/>
    <mergeCell ref="B4:E4"/>
    <mergeCell ref="F4:H4"/>
  </mergeCells>
  <phoneticPr fontId="15" type="noConversion"/>
  <pageMargins left="0.74803149606299202" right="0.74803149606299202" top="0.27559055118110198" bottom="0.27559055118110198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pane ySplit="5" topLeftCell="A8" activePane="bottomLeft" state="frozen"/>
      <selection pane="bottomLeft" activeCell="F10" sqref="F10"/>
    </sheetView>
  </sheetViews>
  <sheetFormatPr defaultColWidth="9.75" defaultRowHeight="14.25"/>
  <cols>
    <col min="1" max="1" width="1.5" customWidth="1"/>
    <col min="2" max="4" width="6.125" customWidth="1"/>
    <col min="5" max="5" width="8.5" customWidth="1"/>
    <col min="6" max="6" width="36.875" customWidth="1"/>
    <col min="7" max="7" width="16.5" customWidth="1"/>
    <col min="8" max="8" width="1.5" customWidth="1"/>
    <col min="9" max="9" width="9.75" customWidth="1"/>
  </cols>
  <sheetData>
    <row r="1" spans="1:10" ht="14.25" customHeight="1">
      <c r="A1" s="1"/>
      <c r="B1" s="105"/>
      <c r="C1" s="105"/>
      <c r="D1" s="105"/>
      <c r="E1" s="3"/>
      <c r="F1" s="3"/>
      <c r="G1" s="18" t="s">
        <v>281</v>
      </c>
      <c r="H1" s="7"/>
    </row>
    <row r="2" spans="1:10" ht="19.899999999999999" customHeight="1">
      <c r="A2" s="1"/>
      <c r="B2" s="106" t="s">
        <v>282</v>
      </c>
      <c r="C2" s="106"/>
      <c r="D2" s="106"/>
      <c r="E2" s="106"/>
      <c r="F2" s="106"/>
      <c r="G2" s="106"/>
      <c r="H2" s="7" t="s">
        <v>2</v>
      </c>
    </row>
    <row r="3" spans="1:10" ht="17.100000000000001" customHeight="1">
      <c r="A3" s="5"/>
      <c r="B3" s="107" t="s">
        <v>4</v>
      </c>
      <c r="C3" s="107"/>
      <c r="D3" s="107"/>
      <c r="E3" s="107"/>
      <c r="F3" s="107"/>
      <c r="G3" s="19" t="s">
        <v>5</v>
      </c>
      <c r="H3" s="20"/>
    </row>
    <row r="4" spans="1:10" ht="21.4" customHeight="1">
      <c r="A4" s="9"/>
      <c r="B4" s="108" t="s">
        <v>72</v>
      </c>
      <c r="C4" s="108"/>
      <c r="D4" s="108"/>
      <c r="E4" s="108" t="s">
        <v>63</v>
      </c>
      <c r="F4" s="108" t="s">
        <v>64</v>
      </c>
      <c r="G4" s="108" t="s">
        <v>283</v>
      </c>
      <c r="H4" s="21"/>
    </row>
    <row r="5" spans="1:10" ht="21.4" customHeight="1">
      <c r="A5" s="9"/>
      <c r="B5" s="8" t="s">
        <v>73</v>
      </c>
      <c r="C5" s="8" t="s">
        <v>74</v>
      </c>
      <c r="D5" s="8" t="s">
        <v>75</v>
      </c>
      <c r="E5" s="108"/>
      <c r="F5" s="108"/>
      <c r="G5" s="108"/>
      <c r="H5" s="22"/>
    </row>
    <row r="6" spans="1:10" ht="19.899999999999999" customHeight="1">
      <c r="A6" s="10"/>
      <c r="B6" s="11"/>
      <c r="C6" s="11"/>
      <c r="D6" s="11"/>
      <c r="E6" s="11"/>
      <c r="F6" s="11" t="s">
        <v>65</v>
      </c>
      <c r="G6" s="12">
        <v>253.17</v>
      </c>
      <c r="H6" s="23"/>
      <c r="J6" s="28"/>
    </row>
    <row r="7" spans="1:10" ht="19.899999999999999" customHeight="1">
      <c r="A7" s="9"/>
      <c r="B7" s="13"/>
      <c r="C7" s="13"/>
      <c r="D7" s="13"/>
      <c r="E7" s="13"/>
      <c r="F7" s="14" t="s">
        <v>22</v>
      </c>
      <c r="G7" s="15">
        <v>253.17</v>
      </c>
      <c r="H7" s="21"/>
    </row>
    <row r="8" spans="1:10" ht="19.899999999999999" customHeight="1">
      <c r="B8" s="13"/>
      <c r="C8" s="13"/>
      <c r="D8" s="13"/>
      <c r="E8" s="13"/>
      <c r="F8" s="14" t="s">
        <v>76</v>
      </c>
      <c r="G8" s="15">
        <f>-41+1753.93-550-10-852.34-42-5.42</f>
        <v>253.17</v>
      </c>
      <c r="H8" s="21"/>
    </row>
    <row r="9" spans="1:10" ht="19.899999999999999" customHeight="1">
      <c r="A9" s="9"/>
      <c r="B9" s="13"/>
      <c r="C9" s="13"/>
      <c r="D9" s="13"/>
      <c r="E9" s="13"/>
      <c r="F9" s="14" t="s">
        <v>81</v>
      </c>
      <c r="G9" s="15"/>
      <c r="H9" s="22"/>
    </row>
    <row r="10" spans="1:10" ht="19.899999999999999" customHeight="1">
      <c r="A10" s="109"/>
      <c r="B10" s="13" t="s">
        <v>77</v>
      </c>
      <c r="C10" s="13" t="s">
        <v>78</v>
      </c>
      <c r="D10" s="13" t="s">
        <v>80</v>
      </c>
      <c r="E10" s="13" t="s">
        <v>66</v>
      </c>
      <c r="F10" s="14" t="s">
        <v>284</v>
      </c>
      <c r="G10" s="16"/>
      <c r="H10" s="22"/>
    </row>
    <row r="11" spans="1:10" ht="19.899999999999999" customHeight="1">
      <c r="A11" s="109"/>
      <c r="B11" s="13" t="s">
        <v>77</v>
      </c>
      <c r="C11" s="13" t="s">
        <v>78</v>
      </c>
      <c r="D11" s="13" t="s">
        <v>80</v>
      </c>
      <c r="E11" s="13" t="s">
        <v>66</v>
      </c>
      <c r="F11" s="14" t="s">
        <v>285</v>
      </c>
      <c r="G11" s="16"/>
      <c r="H11" s="22"/>
    </row>
    <row r="12" spans="1:10" ht="19.899999999999999" customHeight="1">
      <c r="A12" s="109"/>
      <c r="B12" s="13" t="s">
        <v>77</v>
      </c>
      <c r="C12" s="13" t="s">
        <v>78</v>
      </c>
      <c r="D12" s="13" t="s">
        <v>80</v>
      </c>
      <c r="E12" s="13" t="s">
        <v>66</v>
      </c>
      <c r="F12" s="14" t="s">
        <v>286</v>
      </c>
      <c r="G12" s="16"/>
      <c r="H12" s="22"/>
    </row>
    <row r="13" spans="1:10" ht="19.899999999999999" customHeight="1">
      <c r="B13" s="13"/>
      <c r="C13" s="13"/>
      <c r="D13" s="13"/>
      <c r="E13" s="13"/>
      <c r="F13" s="14" t="s">
        <v>287</v>
      </c>
      <c r="G13" s="15"/>
      <c r="H13" s="22"/>
    </row>
    <row r="14" spans="1:10" ht="19.899999999999999" customHeight="1">
      <c r="A14" s="9"/>
      <c r="B14" s="13" t="s">
        <v>77</v>
      </c>
      <c r="C14" s="13" t="s">
        <v>80</v>
      </c>
      <c r="D14" s="13" t="s">
        <v>80</v>
      </c>
      <c r="E14" s="13" t="s">
        <v>66</v>
      </c>
      <c r="F14" s="14" t="s">
        <v>288</v>
      </c>
      <c r="G14" s="16"/>
      <c r="H14" s="22"/>
    </row>
    <row r="15" spans="1:10" ht="19.899999999999999" customHeight="1">
      <c r="B15" s="13"/>
      <c r="C15" s="13"/>
      <c r="D15" s="13"/>
      <c r="E15" s="13"/>
      <c r="F15" s="14" t="s">
        <v>79</v>
      </c>
      <c r="G15" s="15"/>
      <c r="H15" s="22"/>
    </row>
    <row r="16" spans="1:10" ht="19.899999999999999" customHeight="1">
      <c r="A16" s="9"/>
      <c r="B16" s="13" t="s">
        <v>77</v>
      </c>
      <c r="C16" s="13" t="s">
        <v>78</v>
      </c>
      <c r="D16" s="13" t="s">
        <v>78</v>
      </c>
      <c r="E16" s="13" t="s">
        <v>66</v>
      </c>
      <c r="F16" s="14" t="s">
        <v>289</v>
      </c>
      <c r="G16" s="16"/>
      <c r="H16" s="22"/>
    </row>
    <row r="17" spans="1:8" ht="19.899999999999999" customHeight="1">
      <c r="B17" s="13"/>
      <c r="C17" s="13"/>
      <c r="D17" s="13"/>
      <c r="E17" s="13"/>
      <c r="F17" s="14" t="s">
        <v>83</v>
      </c>
      <c r="G17" s="15">
        <f>-5.42+256.77</f>
        <v>251.35</v>
      </c>
      <c r="H17" s="22"/>
    </row>
    <row r="18" spans="1:8" ht="19.899999999999999" customHeight="1">
      <c r="A18" s="109"/>
      <c r="B18" s="13" t="s">
        <v>77</v>
      </c>
      <c r="C18" s="13" t="s">
        <v>78</v>
      </c>
      <c r="D18" s="13" t="s">
        <v>82</v>
      </c>
      <c r="E18" s="13" t="s">
        <v>66</v>
      </c>
      <c r="F18" s="14" t="s">
        <v>290</v>
      </c>
      <c r="G18" s="26">
        <v>19.899999999999999</v>
      </c>
      <c r="H18" s="22"/>
    </row>
    <row r="19" spans="1:8" ht="19.899999999999999" customHeight="1">
      <c r="A19" s="109"/>
      <c r="B19" s="13" t="s">
        <v>77</v>
      </c>
      <c r="C19" s="13" t="s">
        <v>78</v>
      </c>
      <c r="D19" s="13" t="s">
        <v>82</v>
      </c>
      <c r="E19" s="13" t="s">
        <v>66</v>
      </c>
      <c r="F19" s="14" t="s">
        <v>291</v>
      </c>
      <c r="G19" s="26">
        <v>50</v>
      </c>
      <c r="H19" s="22"/>
    </row>
    <row r="20" spans="1:8" ht="19.899999999999999" customHeight="1">
      <c r="A20" s="109"/>
      <c r="B20" s="13" t="s">
        <v>77</v>
      </c>
      <c r="C20" s="13" t="s">
        <v>78</v>
      </c>
      <c r="D20" s="13" t="s">
        <v>82</v>
      </c>
      <c r="E20" s="13" t="s">
        <v>66</v>
      </c>
      <c r="F20" s="14" t="s">
        <v>292</v>
      </c>
      <c r="G20" s="26">
        <v>20</v>
      </c>
      <c r="H20" s="22"/>
    </row>
    <row r="21" spans="1:8" ht="19.899999999999999" customHeight="1">
      <c r="A21" s="109"/>
      <c r="B21" s="13" t="s">
        <v>77</v>
      </c>
      <c r="C21" s="13" t="s">
        <v>78</v>
      </c>
      <c r="D21" s="13" t="s">
        <v>82</v>
      </c>
      <c r="E21" s="13" t="s">
        <v>66</v>
      </c>
      <c r="F21" s="14" t="s">
        <v>293</v>
      </c>
      <c r="G21" s="26">
        <v>30</v>
      </c>
      <c r="H21" s="22"/>
    </row>
    <row r="22" spans="1:8" ht="19.899999999999999" customHeight="1">
      <c r="A22" s="109"/>
      <c r="B22" s="13" t="s">
        <v>77</v>
      </c>
      <c r="C22" s="13" t="s">
        <v>78</v>
      </c>
      <c r="D22" s="13" t="s">
        <v>82</v>
      </c>
      <c r="E22" s="13" t="s">
        <v>66</v>
      </c>
      <c r="F22" s="14" t="s">
        <v>294</v>
      </c>
      <c r="G22" s="26">
        <v>10</v>
      </c>
      <c r="H22" s="22"/>
    </row>
    <row r="23" spans="1:8" ht="19.899999999999999" customHeight="1">
      <c r="A23" s="109"/>
      <c r="B23" s="13" t="s">
        <v>77</v>
      </c>
      <c r="C23" s="13" t="s">
        <v>78</v>
      </c>
      <c r="D23" s="13" t="s">
        <v>82</v>
      </c>
      <c r="E23" s="13" t="s">
        <v>66</v>
      </c>
      <c r="F23" s="14" t="s">
        <v>295</v>
      </c>
      <c r="G23" s="26">
        <v>9.36</v>
      </c>
      <c r="H23" s="22"/>
    </row>
    <row r="24" spans="1:8" ht="19.899999999999999" customHeight="1">
      <c r="A24" s="109"/>
      <c r="B24" s="13" t="s">
        <v>77</v>
      </c>
      <c r="C24" s="13" t="s">
        <v>78</v>
      </c>
      <c r="D24" s="13" t="s">
        <v>82</v>
      </c>
      <c r="E24" s="13" t="s">
        <v>66</v>
      </c>
      <c r="F24" s="14" t="s">
        <v>296</v>
      </c>
      <c r="G24" s="26">
        <v>112.09</v>
      </c>
      <c r="H24" s="22"/>
    </row>
    <row r="25" spans="1:8" ht="19.899999999999999" customHeight="1">
      <c r="B25" s="13"/>
      <c r="C25" s="13"/>
      <c r="D25" s="13"/>
      <c r="E25" s="13"/>
      <c r="F25" s="14" t="s">
        <v>199</v>
      </c>
      <c r="G25" s="26">
        <v>1.82</v>
      </c>
      <c r="H25" s="22"/>
    </row>
    <row r="26" spans="1:8" ht="19.899999999999999" customHeight="1">
      <c r="A26" s="9"/>
      <c r="B26" s="13" t="s">
        <v>84</v>
      </c>
      <c r="C26" s="13" t="s">
        <v>85</v>
      </c>
      <c r="D26" s="13" t="s">
        <v>80</v>
      </c>
      <c r="E26" s="13" t="s">
        <v>66</v>
      </c>
      <c r="F26" s="14" t="s">
        <v>297</v>
      </c>
      <c r="G26" s="16">
        <v>1.82</v>
      </c>
      <c r="H26" s="22"/>
    </row>
    <row r="27" spans="1:8" ht="8.65" customHeight="1">
      <c r="A27" s="17"/>
      <c r="B27" s="27"/>
      <c r="C27" s="27"/>
      <c r="D27" s="27"/>
      <c r="E27" s="27"/>
      <c r="F27" s="17"/>
      <c r="G27" s="17"/>
      <c r="H27" s="24"/>
    </row>
  </sheetData>
  <mergeCells count="9">
    <mergeCell ref="A18:A24"/>
    <mergeCell ref="E4:E5"/>
    <mergeCell ref="F4:F5"/>
    <mergeCell ref="G4:G5"/>
    <mergeCell ref="B1:D1"/>
    <mergeCell ref="B2:G2"/>
    <mergeCell ref="B3:F3"/>
    <mergeCell ref="B4:D4"/>
    <mergeCell ref="A10:A12"/>
  </mergeCells>
  <phoneticPr fontId="1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市应急降妖除魔373706865</cp:lastModifiedBy>
  <cp:lastPrinted>2023-02-07T16:09:00Z</cp:lastPrinted>
  <dcterms:created xsi:type="dcterms:W3CDTF">2023-02-02T23:15:00Z</dcterms:created>
  <dcterms:modified xsi:type="dcterms:W3CDTF">2023-02-16T07:24:31Z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5416D1A0B50E4BCFA90C7757D6330056</vt:lpwstr>
  </property>
</Properties>
</file>