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activeTab="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_FilterDatabase" localSheetId="3" hidden="1">'1-2'!$A$6:$L$19</definedName>
  </definedNames>
  <calcPr calcId="144525"/>
</workbook>
</file>

<file path=xl/calcChain.xml><?xml version="1.0" encoding="utf-8"?>
<calcChain xmlns="http://schemas.openxmlformats.org/spreadsheetml/2006/main">
  <c r="H29" i="5" l="1"/>
  <c r="H26" i="5"/>
  <c r="H16" i="5"/>
  <c r="H14" i="5"/>
  <c r="AO9" i="6" l="1"/>
  <c r="AP9" i="6"/>
  <c r="J9" i="8"/>
  <c r="E40" i="2" l="1"/>
  <c r="C36" i="2"/>
  <c r="G9" i="9" l="1"/>
  <c r="G8" i="9"/>
  <c r="G16" i="7"/>
  <c r="AU9" i="7"/>
  <c r="G9" i="7"/>
  <c r="AU8" i="7"/>
  <c r="AU7" i="7"/>
  <c r="H20" i="6"/>
  <c r="G20" i="6"/>
  <c r="F20" i="6"/>
  <c r="J15" i="6"/>
  <c r="H15" i="6"/>
  <c r="G15" i="6"/>
  <c r="F15" i="6"/>
  <c r="J9" i="6"/>
  <c r="H9" i="6"/>
  <c r="G9" i="6"/>
  <c r="F9" i="6"/>
  <c r="I16" i="4"/>
  <c r="I9" i="4"/>
  <c r="G9" i="4"/>
  <c r="D9" i="3"/>
  <c r="C40" i="2"/>
</calcChain>
</file>

<file path=xl/sharedStrings.xml><?xml version="1.0" encoding="utf-8"?>
<sst xmlns="http://schemas.openxmlformats.org/spreadsheetml/2006/main" count="810" uniqueCount="357">
  <si>
    <t xml:space="preserve">
表1</t>
  </si>
  <si>
    <t xml:space="preserve"> 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</si>
  <si>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</si>
  <si>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</si>
  <si>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</si>
  <si>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</si>
  <si>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</si>
  <si>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</si>
  <si>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</si>
  <si>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</si>
  <si>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</si>
  <si>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</si>
  <si>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</si>
  <si>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</si>
  <si>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</si>
  <si>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</si>
  <si>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</si>
  <si>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</si>
  <si>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</si>
  <si>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</si>
  <si>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</si>
  <si>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</si>
  <si>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</si>
  <si>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</si>
  <si>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</si>
  <si>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</si>
  <si>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</si>
  <si>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</si>
  <si>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</si>
  <si>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</si>
  <si>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</si>
  <si>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</si>
  <si>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</si>
  <si>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</si>
  <si>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</si>
  <si>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</si>
  <si>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</si>
  <si>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</si>
  <si>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</si>
  <si>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</si>
  <si>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</si>
  <si>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</si>
  <si>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</si>
  <si>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</si>
  <si>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b/>
        <sz val="11"/>
        <rFont val="宋体"/>
        <family val="3"/>
        <charset val="134"/>
      </rPr>
      <t>本 年 收 入 合 计</t>
    </r>
  </si>
  <si>
    <r>
      <rPr>
        <b/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</si>
  <si>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</si>
  <si>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</si>
  <si>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</si>
  <si>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</si>
  <si>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</si>
  <si>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</si>
  <si>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</si>
  <si>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</si>
  <si>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</si>
  <si>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</si>
  <si>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</si>
  <si>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</si>
  <si>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</si>
  <si>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</si>
  <si>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</si>
  <si>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</si>
  <si>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</si>
  <si>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</si>
  <si>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</si>
  <si>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</si>
  <si>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</si>
  <si>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</si>
  <si>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331001</t>
  </si>
  <si>
    <r>
      <rPr>
        <sz val="11"/>
        <rFont val="宋体"/>
        <family val="3"/>
        <charset val="134"/>
      </rPr>
      <t>广元市应急管理局</t>
    </r>
  </si>
  <si>
    <r>
      <rPr>
        <sz val="11"/>
        <rFont val="宋体"/>
        <family val="3"/>
        <charset val="134"/>
      </rPr>
      <t>广元市应急管理科技信息中心</t>
    </r>
  </si>
  <si>
    <t>表1-2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</si>
  <si>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</si>
  <si>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</si>
  <si>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</si>
  <si>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</si>
  <si>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</si>
  <si>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</si>
  <si>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</si>
  <si>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</si>
  <si>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</si>
  <si>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</si>
  <si>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01</t>
  </si>
  <si>
    <r>
      <rPr>
        <sz val="11"/>
        <rFont val="宋体"/>
        <family val="3"/>
        <charset val="134"/>
      </rPr>
      <t> 行政单位离退休</t>
    </r>
  </si>
  <si>
    <r>
      <rPr>
        <sz val="11"/>
        <rFont val="宋体"/>
        <family val="3"/>
        <charset val="134"/>
      </rPr>
      <t> 机关事业单位基本养老保险缴费支出</t>
    </r>
  </si>
  <si>
    <t>08</t>
  </si>
  <si>
    <r>
      <rPr>
        <sz val="11"/>
        <rFont val="宋体"/>
        <family val="3"/>
        <charset val="134"/>
      </rPr>
      <t> 死亡抚恤</t>
    </r>
  </si>
  <si>
    <t>210</t>
  </si>
  <si>
    <t>11</t>
  </si>
  <si>
    <r>
      <rPr>
        <sz val="11"/>
        <rFont val="宋体"/>
        <family val="3"/>
        <charset val="134"/>
      </rPr>
      <t> 行政单位医疗</t>
    </r>
  </si>
  <si>
    <t>221</t>
  </si>
  <si>
    <t>02</t>
  </si>
  <si>
    <r>
      <rPr>
        <sz val="11"/>
        <rFont val="宋体"/>
        <family val="3"/>
        <charset val="134"/>
      </rPr>
      <t> 住房公积金</t>
    </r>
  </si>
  <si>
    <t>224</t>
  </si>
  <si>
    <r>
      <rPr>
        <sz val="11"/>
        <rFont val="宋体"/>
        <family val="3"/>
        <charset val="134"/>
      </rPr>
      <t> 行政运行</t>
    </r>
  </si>
  <si>
    <r>
      <rPr>
        <sz val="11"/>
        <rFont val="宋体"/>
        <family val="3"/>
        <charset val="134"/>
      </rPr>
      <t> 一般行政管理事务</t>
    </r>
  </si>
  <si>
    <t>04</t>
  </si>
  <si>
    <r>
      <rPr>
        <sz val="11"/>
        <rFont val="宋体"/>
        <family val="3"/>
        <charset val="134"/>
      </rPr>
      <t> 灾害风险防治</t>
    </r>
  </si>
  <si>
    <t>99</t>
  </si>
  <si>
    <r>
      <rPr>
        <sz val="11"/>
        <rFont val="宋体"/>
        <family val="3"/>
        <charset val="134"/>
      </rPr>
      <t> 其他应急管理支出</t>
    </r>
  </si>
  <si>
    <r>
      <rPr>
        <sz val="11"/>
        <rFont val="宋体"/>
        <family val="3"/>
        <charset val="134"/>
      </rPr>
      <t> 其他地震事务支出</t>
    </r>
  </si>
  <si>
    <r>
      <rPr>
        <sz val="11"/>
        <rFont val="宋体"/>
        <family val="3"/>
        <charset val="134"/>
      </rPr>
      <t> 其他人力资源和社会保障管理事务支出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</si>
  <si>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</si>
  <si>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</si>
  <si>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</si>
  <si>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</si>
  <si>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</si>
  <si>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</si>
  <si>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</si>
  <si>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</si>
  <si>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</si>
  <si>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</si>
  <si>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</si>
  <si>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</si>
  <si>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</si>
  <si>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</si>
  <si>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</si>
  <si>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</si>
  <si>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</si>
  <si>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</si>
  <si>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</si>
  <si>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</si>
  <si>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</si>
  <si>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</si>
  <si>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</si>
  <si>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</si>
  <si>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</si>
  <si>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</si>
  <si>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</si>
  <si>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</si>
  <si>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</si>
  <si>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</si>
  <si>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</si>
  <si>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</si>
  <si>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</si>
  <si>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</si>
  <si>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</si>
  <si>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</si>
  <si>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</si>
  <si>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</si>
  <si>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</si>
  <si>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</si>
  <si>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财政拨款支出预算表（政府经济分类科目）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</si>
  <si>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</si>
  <si>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</si>
  <si>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</si>
  <si>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</si>
  <si>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</si>
  <si>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</si>
  <si>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</si>
  <si>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</si>
  <si>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</si>
  <si>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family val="3"/>
        <charset val="134"/>
      </rPr>
      <t> 广元市应急管理局</t>
    </r>
  </si>
  <si>
    <r>
      <rPr>
        <sz val="11"/>
        <rFont val="宋体"/>
        <family val="3"/>
        <charset val="134"/>
      </rPr>
      <t>  机关工资福利支出</t>
    </r>
  </si>
  <si>
    <r>
      <rPr>
        <sz val="11"/>
        <rFont val="宋体"/>
        <family val="3"/>
        <charset val="134"/>
      </rPr>
      <t>501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</si>
  <si>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</si>
  <si>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    工资奖金津补贴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</si>
  <si>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</si>
  <si>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    社会保障缴费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</si>
  <si>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</si>
  <si>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    住房公积金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</si>
  <si>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</si>
  <si>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    其他工资福利支出</t>
    </r>
  </si>
  <si>
    <r>
      <rPr>
        <sz val="11"/>
        <rFont val="宋体"/>
        <family val="3"/>
        <charset val="134"/>
      </rPr>
      <t>  机关商品和服务支出</t>
    </r>
  </si>
  <si>
    <r>
      <rPr>
        <sz val="11"/>
        <rFont val="宋体"/>
        <family val="3"/>
        <charset val="134"/>
      </rPr>
      <t>502</t>
    </r>
  </si>
  <si>
    <r>
      <rPr>
        <sz val="11"/>
        <rFont val="宋体"/>
        <family val="3"/>
        <charset val="134"/>
      </rPr>
      <t>    办公经费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</si>
  <si>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</si>
  <si>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    委托业务费</t>
    </r>
  </si>
  <si>
    <r>
      <rPr>
        <sz val="11"/>
        <rFont val="宋体"/>
        <family val="3"/>
        <charset val="134"/>
      </rPr>
      <t>06</t>
    </r>
  </si>
  <si>
    <r>
      <rPr>
        <sz val="11"/>
        <rFont val="宋体"/>
        <family val="3"/>
        <charset val="134"/>
      </rPr>
      <t>    公务接待费</t>
    </r>
  </si>
  <si>
    <r>
      <rPr>
        <sz val="11"/>
        <rFont val="宋体"/>
        <family val="3"/>
        <charset val="134"/>
      </rPr>
      <t>08</t>
    </r>
  </si>
  <si>
    <r>
      <rPr>
        <sz val="11"/>
        <rFont val="宋体"/>
        <family val="3"/>
        <charset val="134"/>
      </rPr>
      <t>    公务用车运行维护费</t>
    </r>
  </si>
  <si>
    <r>
      <rPr>
        <sz val="11"/>
        <rFont val="宋体"/>
        <family val="3"/>
        <charset val="134"/>
      </rPr>
      <t>    其他商品和服务支出</t>
    </r>
  </si>
  <si>
    <r>
      <rPr>
        <sz val="11"/>
        <rFont val="宋体"/>
        <family val="3"/>
        <charset val="134"/>
      </rPr>
      <t>  机关资本性支出（一）</t>
    </r>
  </si>
  <si>
    <r>
      <rPr>
        <sz val="11"/>
        <rFont val="宋体"/>
        <family val="3"/>
        <charset val="134"/>
      </rPr>
      <t>503</t>
    </r>
  </si>
  <si>
    <r>
      <rPr>
        <sz val="11"/>
        <rFont val="宋体"/>
        <family val="3"/>
        <charset val="134"/>
      </rPr>
      <t>    公务用车购置</t>
    </r>
  </si>
  <si>
    <r>
      <rPr>
        <sz val="11"/>
        <rFont val="宋体"/>
        <family val="3"/>
        <charset val="134"/>
      </rPr>
      <t>    其他资本性支出</t>
    </r>
  </si>
  <si>
    <r>
      <rPr>
        <sz val="11"/>
        <rFont val="宋体"/>
        <family val="3"/>
        <charset val="134"/>
      </rPr>
      <t>  对个人和家庭的补助</t>
    </r>
  </si>
  <si>
    <r>
      <rPr>
        <sz val="11"/>
        <rFont val="宋体"/>
        <family val="3"/>
        <charset val="134"/>
      </rPr>
      <t>509</t>
    </r>
  </si>
  <si>
    <r>
      <rPr>
        <sz val="11"/>
        <rFont val="宋体"/>
        <family val="3"/>
        <charset val="134"/>
      </rPr>
      <t>    社会福利和救助</t>
    </r>
  </si>
  <si>
    <r>
      <rPr>
        <sz val="11"/>
        <rFont val="宋体"/>
        <family val="3"/>
        <charset val="134"/>
      </rPr>
      <t>  其他支出</t>
    </r>
  </si>
  <si>
    <r>
      <rPr>
        <sz val="11"/>
        <rFont val="宋体"/>
        <family val="3"/>
        <charset val="134"/>
      </rPr>
      <t>599</t>
    </r>
  </si>
  <si>
    <r>
      <rPr>
        <sz val="11"/>
        <rFont val="宋体"/>
        <family val="3"/>
        <charset val="134"/>
      </rPr>
      <t>    其他支出</t>
    </r>
  </si>
  <si>
    <t>表3</t>
  </si>
  <si>
    <t>一般公共预算支出预算表</t>
  </si>
  <si>
    <t>工资福利支出</t>
  </si>
  <si>
    <t>商品和服务支出</t>
  </si>
  <si>
    <t>对个人和家庭的补助</t>
  </si>
  <si>
    <t>转移性支出</t>
  </si>
  <si>
    <t>债务利息及费用支出</t>
  </si>
  <si>
    <t>债务还本支出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</si>
  <si>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</si>
  <si>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</si>
  <si>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</si>
  <si>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</si>
  <si>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</si>
  <si>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</si>
  <si>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</si>
  <si>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</si>
  <si>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</si>
  <si>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</si>
  <si>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</si>
  <si>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</si>
  <si>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</si>
  <si>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</si>
  <si>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</si>
  <si>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</si>
  <si>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</si>
  <si>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</si>
  <si>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</si>
  <si>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</si>
  <si>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</si>
  <si>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</si>
  <si>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</si>
  <si>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</si>
  <si>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</si>
  <si>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</si>
  <si>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</si>
  <si>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</si>
  <si>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</si>
  <si>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</si>
  <si>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</si>
  <si>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</si>
  <si>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</si>
  <si>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</si>
  <si>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</si>
  <si>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</si>
  <si>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</si>
  <si>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</si>
  <si>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</si>
  <si>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</si>
  <si>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</si>
  <si>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</si>
  <si>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</si>
  <si>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</si>
  <si>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</si>
  <si>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</si>
  <si>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</si>
  <si>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</si>
  <si>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</si>
  <si>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</si>
  <si>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</si>
  <si>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</si>
  <si>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</si>
  <si>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</si>
  <si>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</si>
  <si>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</si>
  <si>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</si>
  <si>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</si>
  <si>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不同级政府间转移支付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</si>
  <si>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</si>
  <si>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</si>
  <si>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</si>
  <si>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</si>
  <si>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</si>
  <si>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</si>
  <si>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</si>
  <si>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</si>
  <si>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</si>
  <si>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</si>
  <si>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</si>
  <si>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</si>
  <si>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</si>
  <si>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</si>
  <si>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</si>
  <si>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</si>
  <si>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</si>
  <si>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</si>
  <si>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</si>
  <si>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</si>
  <si>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</si>
  <si>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</si>
  <si>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</si>
  <si>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</si>
  <si>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</si>
  <si>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</si>
  <si>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</si>
  <si>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</si>
  <si>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</si>
  <si>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</si>
  <si>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</si>
  <si>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</si>
  <si>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</si>
  <si>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</si>
  <si>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</si>
  <si>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t>表3-1</t>
  </si>
  <si>
    <t>一般公共预算基本支出预算表</t>
  </si>
  <si>
    <t>人员经费</t>
  </si>
  <si>
    <t>公用经费</t>
  </si>
  <si>
    <t>501</t>
  </si>
  <si>
    <r>
      <rPr>
        <sz val="11"/>
        <rFont val="宋体"/>
        <family val="3"/>
        <charset val="134"/>
      </rPr>
      <t> 机关工资福利支出</t>
    </r>
  </si>
  <si>
    <t>50101</t>
  </si>
  <si>
    <r>
      <rPr>
        <sz val="11"/>
        <rFont val="宋体"/>
        <family val="3"/>
        <charset val="134"/>
      </rPr>
      <t>  工资奖金津补贴</t>
    </r>
  </si>
  <si>
    <t>50103</t>
  </si>
  <si>
    <r>
      <rPr>
        <sz val="11"/>
        <rFont val="宋体"/>
        <family val="3"/>
        <charset val="134"/>
      </rPr>
      <t>  住房公积金</t>
    </r>
  </si>
  <si>
    <t>50102</t>
  </si>
  <si>
    <r>
      <rPr>
        <sz val="11"/>
        <rFont val="宋体"/>
        <family val="3"/>
        <charset val="134"/>
      </rPr>
      <t>  社会保障缴费</t>
    </r>
  </si>
  <si>
    <t>50199</t>
  </si>
  <si>
    <r>
      <rPr>
        <sz val="11"/>
        <rFont val="宋体"/>
        <family val="3"/>
        <charset val="134"/>
      </rPr>
      <t>  其他工资福利支出</t>
    </r>
  </si>
  <si>
    <t>502</t>
  </si>
  <si>
    <r>
      <rPr>
        <sz val="11"/>
        <rFont val="宋体"/>
        <family val="3"/>
        <charset val="134"/>
      </rPr>
      <t> 机关商品和服务支出</t>
    </r>
  </si>
  <si>
    <t>50201</t>
  </si>
  <si>
    <r>
      <rPr>
        <sz val="11"/>
        <rFont val="宋体"/>
        <family val="3"/>
        <charset val="134"/>
      </rPr>
      <t>  办公经费</t>
    </r>
  </si>
  <si>
    <t>50208</t>
  </si>
  <si>
    <r>
      <rPr>
        <sz val="11"/>
        <rFont val="宋体"/>
        <family val="3"/>
        <charset val="134"/>
      </rPr>
      <t>  公务用车运行维护费</t>
    </r>
  </si>
  <si>
    <t>50299</t>
  </si>
  <si>
    <r>
      <rPr>
        <sz val="11"/>
        <rFont val="宋体"/>
        <family val="3"/>
        <charset val="134"/>
      </rPr>
      <t>  其他商品和服务支出</t>
    </r>
  </si>
  <si>
    <t>50206</t>
  </si>
  <si>
    <r>
      <rPr>
        <sz val="11"/>
        <rFont val="宋体"/>
        <family val="3"/>
        <charset val="134"/>
      </rPr>
      <t>  公务接待费</t>
    </r>
  </si>
  <si>
    <t>509</t>
  </si>
  <si>
    <r>
      <rPr>
        <sz val="11"/>
        <rFont val="宋体"/>
        <family val="3"/>
        <charset val="134"/>
      </rPr>
      <t> 对个人和家庭的补助</t>
    </r>
  </si>
  <si>
    <t>50901</t>
  </si>
  <si>
    <r>
      <rPr>
        <sz val="11"/>
        <rFont val="宋体"/>
        <family val="3"/>
        <charset val="134"/>
      </rPr>
      <t>  社会福利和救助</t>
    </r>
  </si>
  <si>
    <t>表3-2</t>
  </si>
  <si>
    <t>一般公共预算项目支出预算表</t>
  </si>
  <si>
    <t>金额</t>
  </si>
  <si>
    <r>
      <rPr>
        <sz val="11"/>
        <rFont val="宋体"/>
        <family val="3"/>
        <charset val="134"/>
      </rPr>
      <t>  危化诊断排查</t>
    </r>
  </si>
  <si>
    <r>
      <rPr>
        <sz val="11"/>
        <rFont val="宋体"/>
        <family val="3"/>
        <charset val="134"/>
      </rPr>
      <t>  应急处突经费</t>
    </r>
  </si>
  <si>
    <r>
      <rPr>
        <sz val="11"/>
        <rFont val="宋体"/>
        <family val="3"/>
        <charset val="134"/>
      </rPr>
      <t>  政府购买服务人员工资机关</t>
    </r>
  </si>
  <si>
    <r>
      <rPr>
        <sz val="11"/>
        <rFont val="宋体"/>
        <family val="3"/>
        <charset val="134"/>
      </rPr>
      <t>  危险化学品企业电路运维保障经费</t>
    </r>
  </si>
  <si>
    <r>
      <rPr>
        <sz val="11"/>
        <rFont val="宋体"/>
        <family val="3"/>
        <charset val="134"/>
      </rPr>
      <t>  应急管理综合信息平台运行维护</t>
    </r>
  </si>
  <si>
    <r>
      <rPr>
        <sz val="11"/>
        <rFont val="宋体"/>
        <family val="3"/>
        <charset val="134"/>
      </rPr>
      <t>  公务用车更新采购</t>
    </r>
  </si>
  <si>
    <r>
      <rPr>
        <sz val="11"/>
        <rFont val="宋体"/>
        <family val="3"/>
        <charset val="134"/>
      </rPr>
      <t>  纪检工作经费</t>
    </r>
  </si>
  <si>
    <r>
      <rPr>
        <sz val="11"/>
        <rFont val="宋体"/>
        <family val="3"/>
        <charset val="134"/>
      </rPr>
      <t>  乡村振兴工作经费应急机关</t>
    </r>
  </si>
  <si>
    <r>
      <rPr>
        <sz val="11"/>
        <rFont val="宋体"/>
        <family val="3"/>
        <charset val="134"/>
      </rPr>
      <t>  专家服务费</t>
    </r>
  </si>
  <si>
    <r>
      <rPr>
        <sz val="11"/>
        <rFont val="宋体"/>
        <family val="3"/>
        <charset val="134"/>
      </rPr>
      <t>  十四五规划编制</t>
    </r>
  </si>
  <si>
    <r>
      <rPr>
        <sz val="11"/>
        <rFont val="宋体"/>
        <family val="3"/>
        <charset val="134"/>
      </rPr>
      <t>  省应急救援能力提升行动计划（2019-2021）项目补助资金</t>
    </r>
  </si>
  <si>
    <r>
      <rPr>
        <sz val="11"/>
        <rFont val="宋体"/>
        <family val="3"/>
        <charset val="134"/>
      </rPr>
      <t>  12350安全生产举报电话奖励</t>
    </r>
  </si>
  <si>
    <r>
      <rPr>
        <sz val="11"/>
        <rFont val="宋体"/>
        <family val="3"/>
        <charset val="134"/>
      </rPr>
      <t>  第一次全国自然灾害综合风险普查工作经费</t>
    </r>
  </si>
  <si>
    <r>
      <rPr>
        <sz val="11"/>
        <rFont val="宋体"/>
        <family val="3"/>
        <charset val="134"/>
      </rPr>
      <t>  自然灾害救灾资金</t>
    </r>
  </si>
  <si>
    <r>
      <rPr>
        <sz val="11"/>
        <rFont val="宋体"/>
        <family val="3"/>
        <charset val="134"/>
      </rPr>
      <t>  救援基地3</t>
    </r>
  </si>
  <si>
    <r>
      <rPr>
        <sz val="11"/>
        <rFont val="宋体"/>
        <family val="3"/>
        <charset val="134"/>
      </rPr>
      <t>  全国自然灾害风险普查经费上级</t>
    </r>
  </si>
  <si>
    <r>
      <rPr>
        <sz val="11"/>
        <rFont val="宋体"/>
        <family val="3"/>
        <charset val="134"/>
      </rPr>
      <t>  地震预警信息服务费</t>
    </r>
  </si>
  <si>
    <t>表3-3</t>
  </si>
  <si>
    <t>一般公共预算“三公”经费支出预算表</t>
  </si>
  <si>
    <t>单位编码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</si>
  <si>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</si>
  <si>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</si>
  <si>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</si>
  <si>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</si>
  <si>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</si>
  <si>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</si>
  <si>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</si>
  <si>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</si>
  <si>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</si>
  <si>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</si>
  <si>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</si>
  <si>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</si>
  <si>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2022年本单位未在政府性基金预算拨款安排“三公”经费支出。</t>
    <phoneticPr fontId="15" type="noConversion"/>
  </si>
  <si>
    <t> 其他地震事务支出</t>
    <phoneticPr fontId="15" type="noConversion"/>
  </si>
  <si>
    <t>备注：本表无数据</t>
    <phoneticPr fontId="15" type="noConversion"/>
  </si>
  <si>
    <t> 灾害风险防治</t>
    <phoneticPr fontId="15" type="noConversion"/>
  </si>
  <si>
    <t>2022年单位预算</t>
    <phoneticPr fontId="15" type="noConversion"/>
  </si>
  <si>
    <t>单位收支总表</t>
  </si>
  <si>
    <t>单位：广元市应急管理局</t>
  </si>
  <si>
    <t>单位收入总表</t>
  </si>
  <si>
    <t>单位支出总表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</si>
</sst>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yyyy&quot;年&quot;mm&quot;月&quot;dd&quot;日&quot;"/>
    <numFmt numFmtId="177" formatCode="_ * #,##0.0000_ ;_ * \-#,##0.0000_ ;_ * &quot;-&quot;??_ ;_ @_ "/>
    <numFmt numFmtId="178" formatCode="#,##0.0000"/>
    <numFmt numFmtId="179" formatCode="#,##0.00_ "/>
  </numFmts>
  <fonts count="17">
    <font>
      <sz val="11"/>
      <color indexed="8"/>
      <name val="等线"/>
      <charset val="1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simhei"/>
      <family val="1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family val="3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b/>
      <sz val="22"/>
      <name val="楷体"/>
      <family val="3"/>
      <charset val="134"/>
    </font>
    <font>
      <b/>
      <sz val="36"/>
      <name val="黑体"/>
      <family val="3"/>
      <charset val="134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0" fontId="0" fillId="0" borderId="0" xfId="1" applyNumberFormat="1" applyFont="1">
      <alignment vertical="center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77" fontId="2" fillId="0" borderId="4" xfId="2" applyNumberFormat="1" applyFont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9" fontId="0" fillId="0" borderId="0" xfId="0" applyNumberFormat="1">
      <alignment vertical="center"/>
    </xf>
    <xf numFmtId="43" fontId="0" fillId="0" borderId="0" xfId="2" applyFont="1">
      <alignment vertical="center"/>
    </xf>
    <xf numFmtId="10" fontId="2" fillId="0" borderId="9" xfId="1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</cellXfs>
  <cellStyles count="3">
    <cellStyle name="百分比" xfId="1" builtinId="5"/>
    <cellStyle name="常规" xfId="0" builtinId="0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ColWidth="9.75" defaultRowHeight="14.25"/>
  <cols>
    <col min="1" max="1" width="143.625" customWidth="1"/>
    <col min="2" max="2" width="9.75" customWidth="1"/>
  </cols>
  <sheetData>
    <row r="1" spans="1:1" ht="85.15" customHeight="1">
      <c r="A1" s="54"/>
    </row>
    <row r="2" spans="1:1" ht="195.6" customHeight="1">
      <c r="A2" s="55" t="s">
        <v>352</v>
      </c>
    </row>
    <row r="3" spans="1:1" ht="146.65" customHeight="1">
      <c r="A3" s="56">
        <v>44614</v>
      </c>
    </row>
  </sheetData>
  <phoneticPr fontId="15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F9" sqref="F9"/>
    </sheetView>
  </sheetViews>
  <sheetFormatPr defaultColWidth="9.75" defaultRowHeight="14.25"/>
  <cols>
    <col min="1" max="1" width="1.5" customWidth="1"/>
    <col min="2" max="2" width="13.375" customWidth="1"/>
    <col min="3" max="3" width="41" customWidth="1"/>
    <col min="4" max="9" width="16.5" customWidth="1"/>
    <col min="10" max="10" width="1.5" customWidth="1"/>
    <col min="11" max="11" width="9.75" customWidth="1"/>
  </cols>
  <sheetData>
    <row r="1" spans="1:10" ht="16.350000000000001" customHeight="1">
      <c r="A1" s="1"/>
      <c r="B1" s="2"/>
      <c r="C1" s="13"/>
      <c r="D1" s="14"/>
      <c r="E1" s="14"/>
      <c r="F1" s="14"/>
      <c r="G1" s="14"/>
      <c r="H1" s="14"/>
      <c r="I1" s="18" t="s">
        <v>333</v>
      </c>
      <c r="J1" s="5"/>
    </row>
    <row r="2" spans="1:10" ht="22.9" customHeight="1">
      <c r="A2" s="1"/>
      <c r="B2" s="67" t="s">
        <v>334</v>
      </c>
      <c r="C2" s="67"/>
      <c r="D2" s="67"/>
      <c r="E2" s="67"/>
      <c r="F2" s="67"/>
      <c r="G2" s="67"/>
      <c r="H2" s="67"/>
      <c r="I2" s="67"/>
      <c r="J2" s="5" t="s">
        <v>1</v>
      </c>
    </row>
    <row r="3" spans="1:10" ht="19.5" customHeight="1">
      <c r="A3" s="3"/>
      <c r="B3" s="68" t="s">
        <v>354</v>
      </c>
      <c r="C3" s="68"/>
      <c r="D3" s="19"/>
      <c r="E3" s="19"/>
      <c r="F3" s="19"/>
      <c r="G3" s="19"/>
      <c r="H3" s="19"/>
      <c r="I3" s="19" t="s">
        <v>2</v>
      </c>
      <c r="J3" s="20"/>
    </row>
    <row r="4" spans="1:10" ht="24.4" customHeight="1">
      <c r="A4" s="5"/>
      <c r="B4" s="71" t="s">
        <v>335</v>
      </c>
      <c r="C4" s="71" t="s">
        <v>66</v>
      </c>
      <c r="D4" s="71" t="s">
        <v>336</v>
      </c>
      <c r="E4" s="71"/>
      <c r="F4" s="71"/>
      <c r="G4" s="71"/>
      <c r="H4" s="71"/>
      <c r="I4" s="71"/>
      <c r="J4" s="21"/>
    </row>
    <row r="5" spans="1:10" ht="24.4" customHeight="1">
      <c r="A5" s="7"/>
      <c r="B5" s="71"/>
      <c r="C5" s="71"/>
      <c r="D5" s="71" t="s">
        <v>54</v>
      </c>
      <c r="E5" s="66" t="s">
        <v>220</v>
      </c>
      <c r="F5" s="71" t="s">
        <v>337</v>
      </c>
      <c r="G5" s="71"/>
      <c r="H5" s="71"/>
      <c r="I5" s="71" t="s">
        <v>225</v>
      </c>
      <c r="J5" s="21"/>
    </row>
    <row r="6" spans="1:10" ht="24.4" customHeight="1">
      <c r="A6" s="7"/>
      <c r="B6" s="71"/>
      <c r="C6" s="71"/>
      <c r="D6" s="71"/>
      <c r="E6" s="66"/>
      <c r="F6" s="6" t="s">
        <v>151</v>
      </c>
      <c r="G6" s="6" t="s">
        <v>338</v>
      </c>
      <c r="H6" s="6" t="s">
        <v>339</v>
      </c>
      <c r="I6" s="71"/>
      <c r="J6" s="22"/>
    </row>
    <row r="7" spans="1:10" ht="22.9" customHeight="1">
      <c r="A7" s="8"/>
      <c r="B7" s="9"/>
      <c r="C7" s="9" t="s">
        <v>67</v>
      </c>
      <c r="D7" s="15">
        <v>70.400000000000006</v>
      </c>
      <c r="E7" s="15"/>
      <c r="F7" s="15">
        <v>63.7</v>
      </c>
      <c r="G7" s="15">
        <v>55.87</v>
      </c>
      <c r="H7" s="15">
        <v>7.83</v>
      </c>
      <c r="I7" s="15">
        <v>6.7</v>
      </c>
      <c r="J7" s="23"/>
    </row>
    <row r="8" spans="1:10" ht="22.9" customHeight="1">
      <c r="A8" s="7"/>
      <c r="B8" s="10"/>
      <c r="C8" s="10" t="s">
        <v>19</v>
      </c>
      <c r="D8" s="16">
        <v>70.400000000000006</v>
      </c>
      <c r="E8" s="16"/>
      <c r="F8" s="16">
        <v>63.7</v>
      </c>
      <c r="G8" s="16">
        <v>55.87</v>
      </c>
      <c r="H8" s="16">
        <v>7.83</v>
      </c>
      <c r="I8" s="16">
        <v>6.7</v>
      </c>
      <c r="J8" s="21"/>
    </row>
    <row r="9" spans="1:10" ht="22.9" customHeight="1">
      <c r="A9" s="57"/>
      <c r="B9" s="10" t="s">
        <v>68</v>
      </c>
      <c r="C9" s="10" t="s">
        <v>152</v>
      </c>
      <c r="D9" s="17">
        <v>70.400000000000006</v>
      </c>
      <c r="E9" s="17"/>
      <c r="F9" s="17">
        <v>63.7</v>
      </c>
      <c r="G9" s="17">
        <v>55.87</v>
      </c>
      <c r="H9" s="17">
        <v>7.83</v>
      </c>
      <c r="I9" s="17">
        <v>6.7</v>
      </c>
      <c r="J9" s="21"/>
    </row>
    <row r="10" spans="1:10" ht="9.75" customHeight="1">
      <c r="A10" s="11"/>
      <c r="B10" s="11"/>
      <c r="C10" s="11"/>
      <c r="D10" s="11"/>
      <c r="E10" s="11"/>
      <c r="F10" s="11"/>
      <c r="G10" s="11"/>
      <c r="H10" s="11"/>
      <c r="I10" s="11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A11" sqref="A11:XFD11"/>
    </sheetView>
  </sheetViews>
  <sheetFormatPr defaultColWidth="9.75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5" customWidth="1"/>
    <col min="10" max="10" width="1.5" customWidth="1"/>
    <col min="11" max="12" width="9.75" customWidth="1"/>
  </cols>
  <sheetData>
    <row r="1" spans="1:10" ht="16.350000000000001" customHeight="1">
      <c r="A1" s="1"/>
      <c r="B1" s="70"/>
      <c r="C1" s="70"/>
      <c r="D1" s="70"/>
      <c r="E1" s="13"/>
      <c r="F1" s="13"/>
      <c r="G1" s="14"/>
      <c r="H1" s="14"/>
      <c r="I1" s="18" t="s">
        <v>340</v>
      </c>
      <c r="J1" s="5"/>
    </row>
    <row r="2" spans="1:10" ht="22.9" customHeight="1">
      <c r="A2" s="1"/>
      <c r="B2" s="67" t="s">
        <v>341</v>
      </c>
      <c r="C2" s="67"/>
      <c r="D2" s="67"/>
      <c r="E2" s="67"/>
      <c r="F2" s="67"/>
      <c r="G2" s="67"/>
      <c r="H2" s="67"/>
      <c r="I2" s="67"/>
      <c r="J2" s="5" t="s">
        <v>1</v>
      </c>
    </row>
    <row r="3" spans="1:10" ht="19.5" customHeight="1">
      <c r="A3" s="3"/>
      <c r="B3" s="68" t="s">
        <v>354</v>
      </c>
      <c r="C3" s="68"/>
      <c r="D3" s="68"/>
      <c r="E3" s="68"/>
      <c r="F3" s="68"/>
      <c r="G3" s="3"/>
      <c r="H3" s="3"/>
      <c r="I3" s="19" t="s">
        <v>2</v>
      </c>
      <c r="J3" s="20"/>
    </row>
    <row r="4" spans="1:10" ht="24.4" customHeight="1">
      <c r="A4" s="5"/>
      <c r="B4" s="71" t="s">
        <v>5</v>
      </c>
      <c r="C4" s="71"/>
      <c r="D4" s="71"/>
      <c r="E4" s="71"/>
      <c r="F4" s="71"/>
      <c r="G4" s="71" t="s">
        <v>342</v>
      </c>
      <c r="H4" s="71"/>
      <c r="I4" s="71"/>
      <c r="J4" s="21"/>
    </row>
    <row r="5" spans="1:10" ht="24.4" customHeight="1">
      <c r="A5" s="7"/>
      <c r="B5" s="71" t="s">
        <v>76</v>
      </c>
      <c r="C5" s="71"/>
      <c r="D5" s="71"/>
      <c r="E5" s="71" t="s">
        <v>65</v>
      </c>
      <c r="F5" s="71" t="s">
        <v>66</v>
      </c>
      <c r="G5" s="71" t="s">
        <v>54</v>
      </c>
      <c r="H5" s="71" t="s">
        <v>72</v>
      </c>
      <c r="I5" s="71" t="s">
        <v>73</v>
      </c>
      <c r="J5" s="21"/>
    </row>
    <row r="6" spans="1:10" ht="24.4" customHeight="1">
      <c r="A6" s="7"/>
      <c r="B6" s="6" t="s">
        <v>77</v>
      </c>
      <c r="C6" s="6" t="s">
        <v>78</v>
      </c>
      <c r="D6" s="6" t="s">
        <v>79</v>
      </c>
      <c r="E6" s="71"/>
      <c r="F6" s="71"/>
      <c r="G6" s="71"/>
      <c r="H6" s="71"/>
      <c r="I6" s="71"/>
      <c r="J6" s="22"/>
    </row>
    <row r="7" spans="1:10" ht="22.9" customHeight="1">
      <c r="A7" s="8"/>
      <c r="B7" s="9"/>
      <c r="C7" s="9"/>
      <c r="D7" s="9"/>
      <c r="E7" s="9"/>
      <c r="F7" s="9" t="s">
        <v>67</v>
      </c>
      <c r="G7" s="15"/>
      <c r="H7" s="15"/>
      <c r="I7" s="15"/>
      <c r="J7" s="23"/>
    </row>
    <row r="8" spans="1:10" ht="22.9" customHeight="1">
      <c r="A8" s="7"/>
      <c r="B8" s="10"/>
      <c r="C8" s="10"/>
      <c r="D8" s="10"/>
      <c r="E8" s="10"/>
      <c r="F8" s="10" t="s">
        <v>19</v>
      </c>
      <c r="G8" s="16"/>
      <c r="H8" s="16"/>
      <c r="I8" s="16"/>
      <c r="J8" s="21"/>
    </row>
    <row r="9" spans="1:10" ht="22.9" customHeight="1">
      <c r="A9" s="7"/>
      <c r="B9" s="10"/>
      <c r="C9" s="10"/>
      <c r="D9" s="10"/>
      <c r="E9" s="10"/>
      <c r="F9" s="10" t="s">
        <v>19</v>
      </c>
      <c r="G9" s="16"/>
      <c r="H9" s="16"/>
      <c r="I9" s="16"/>
      <c r="J9" s="21"/>
    </row>
    <row r="10" spans="1:10" ht="22.9" customHeight="1">
      <c r="A10" s="7"/>
      <c r="B10" s="10"/>
      <c r="C10" s="10"/>
      <c r="D10" s="10"/>
      <c r="E10" s="10"/>
      <c r="F10" s="10" t="s">
        <v>120</v>
      </c>
      <c r="G10" s="16"/>
      <c r="H10" s="17"/>
      <c r="I10" s="17"/>
      <c r="J10" s="22"/>
    </row>
    <row r="11" spans="1:10" ht="47.25" customHeight="1">
      <c r="A11" s="11"/>
      <c r="B11" s="11" t="s">
        <v>350</v>
      </c>
      <c r="C11" s="12"/>
      <c r="D11" s="12"/>
      <c r="E11" s="12"/>
      <c r="F11" s="11"/>
      <c r="G11" s="11"/>
      <c r="H11" s="11"/>
      <c r="I11" s="11"/>
      <c r="J11" s="24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C15" sqref="C15"/>
    </sheetView>
  </sheetViews>
  <sheetFormatPr defaultColWidth="9.75" defaultRowHeight="14.25"/>
  <cols>
    <col min="1" max="1" width="1.5" customWidth="1"/>
    <col min="2" max="2" width="13.375" customWidth="1"/>
    <col min="3" max="3" width="41" customWidth="1"/>
    <col min="4" max="9" width="16.5" customWidth="1"/>
    <col min="10" max="10" width="1.5" customWidth="1"/>
    <col min="11" max="11" width="9.75" customWidth="1"/>
  </cols>
  <sheetData>
    <row r="1" spans="1:10" ht="16.350000000000001" customHeight="1">
      <c r="A1" s="1"/>
      <c r="B1" s="2"/>
      <c r="C1" s="13"/>
      <c r="D1" s="14"/>
      <c r="E1" s="14"/>
      <c r="F1" s="14"/>
      <c r="G1" s="14"/>
      <c r="H1" s="14"/>
      <c r="I1" s="18" t="s">
        <v>343</v>
      </c>
      <c r="J1" s="5"/>
    </row>
    <row r="2" spans="1:10" ht="22.9" customHeight="1">
      <c r="A2" s="1"/>
      <c r="B2" s="67" t="s">
        <v>344</v>
      </c>
      <c r="C2" s="67"/>
      <c r="D2" s="67"/>
      <c r="E2" s="67"/>
      <c r="F2" s="67"/>
      <c r="G2" s="67"/>
      <c r="H2" s="67"/>
      <c r="I2" s="67"/>
      <c r="J2" s="5" t="s">
        <v>1</v>
      </c>
    </row>
    <row r="3" spans="1:10" ht="19.5" customHeight="1">
      <c r="A3" s="3"/>
      <c r="B3" s="68" t="s">
        <v>354</v>
      </c>
      <c r="C3" s="68"/>
      <c r="D3" s="19"/>
      <c r="E3" s="19"/>
      <c r="F3" s="19"/>
      <c r="G3" s="19"/>
      <c r="H3" s="19"/>
      <c r="I3" s="19" t="s">
        <v>2</v>
      </c>
      <c r="J3" s="20"/>
    </row>
    <row r="4" spans="1:10" ht="24.4" customHeight="1">
      <c r="A4" s="5"/>
      <c r="B4" s="71" t="s">
        <v>335</v>
      </c>
      <c r="C4" s="71" t="s">
        <v>66</v>
      </c>
      <c r="D4" s="71" t="s">
        <v>336</v>
      </c>
      <c r="E4" s="71"/>
      <c r="F4" s="71"/>
      <c r="G4" s="71"/>
      <c r="H4" s="71"/>
      <c r="I4" s="71"/>
      <c r="J4" s="21"/>
    </row>
    <row r="5" spans="1:10" ht="24.4" customHeight="1">
      <c r="A5" s="7"/>
      <c r="B5" s="71"/>
      <c r="C5" s="71"/>
      <c r="D5" s="71" t="s">
        <v>54</v>
      </c>
      <c r="E5" s="66" t="s">
        <v>220</v>
      </c>
      <c r="F5" s="71" t="s">
        <v>337</v>
      </c>
      <c r="G5" s="71"/>
      <c r="H5" s="71"/>
      <c r="I5" s="71" t="s">
        <v>225</v>
      </c>
      <c r="J5" s="21"/>
    </row>
    <row r="6" spans="1:10" ht="24.4" customHeight="1">
      <c r="A6" s="7"/>
      <c r="B6" s="71"/>
      <c r="C6" s="71"/>
      <c r="D6" s="71"/>
      <c r="E6" s="66"/>
      <c r="F6" s="6" t="s">
        <v>151</v>
      </c>
      <c r="G6" s="6" t="s">
        <v>338</v>
      </c>
      <c r="H6" s="6" t="s">
        <v>339</v>
      </c>
      <c r="I6" s="71"/>
      <c r="J6" s="22"/>
    </row>
    <row r="7" spans="1:10" ht="22.9" customHeight="1">
      <c r="A7" s="8"/>
      <c r="B7" s="9"/>
      <c r="C7" s="9" t="s">
        <v>67</v>
      </c>
      <c r="D7" s="15"/>
      <c r="E7" s="15"/>
      <c r="F7" s="15"/>
      <c r="G7" s="15"/>
      <c r="H7" s="15"/>
      <c r="I7" s="15"/>
      <c r="J7" s="23"/>
    </row>
    <row r="8" spans="1:10" ht="22.9" customHeight="1">
      <c r="A8" s="7"/>
      <c r="B8" s="10"/>
      <c r="C8" s="10"/>
      <c r="D8" s="16"/>
      <c r="E8" s="16"/>
      <c r="F8" s="16"/>
      <c r="G8" s="16"/>
      <c r="H8" s="16"/>
      <c r="I8" s="16"/>
      <c r="J8" s="21"/>
    </row>
    <row r="9" spans="1:10" ht="22.9" customHeight="1">
      <c r="A9" s="7"/>
      <c r="B9" s="10"/>
      <c r="C9" s="10" t="s">
        <v>120</v>
      </c>
      <c r="D9" s="17"/>
      <c r="E9" s="17"/>
      <c r="F9" s="17"/>
      <c r="G9" s="17"/>
      <c r="H9" s="17"/>
      <c r="I9" s="17"/>
      <c r="J9" s="21"/>
    </row>
    <row r="10" spans="1:10" ht="18.75" customHeight="1">
      <c r="A10" s="11"/>
      <c r="B10" s="11" t="s">
        <v>348</v>
      </c>
      <c r="C10" s="11"/>
      <c r="D10" s="11"/>
      <c r="E10" s="11"/>
      <c r="F10" s="11"/>
      <c r="G10" s="11"/>
      <c r="H10" s="11"/>
      <c r="I10" s="11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9" sqref="F9"/>
    </sheetView>
  </sheetViews>
  <sheetFormatPr defaultColWidth="9.75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5" customWidth="1"/>
    <col min="10" max="10" width="1.5" customWidth="1"/>
    <col min="11" max="12" width="9.75" customWidth="1"/>
  </cols>
  <sheetData>
    <row r="1" spans="1:10" ht="16.350000000000001" customHeight="1">
      <c r="A1" s="1"/>
      <c r="B1" s="70"/>
      <c r="C1" s="70"/>
      <c r="D1" s="70"/>
      <c r="E1" s="13"/>
      <c r="F1" s="13"/>
      <c r="G1" s="14"/>
      <c r="H1" s="14"/>
      <c r="I1" s="18" t="s">
        <v>345</v>
      </c>
      <c r="J1" s="5"/>
    </row>
    <row r="2" spans="1:10" ht="22.9" customHeight="1">
      <c r="A2" s="1"/>
      <c r="B2" s="67" t="s">
        <v>346</v>
      </c>
      <c r="C2" s="67"/>
      <c r="D2" s="67"/>
      <c r="E2" s="67"/>
      <c r="F2" s="67"/>
      <c r="G2" s="67"/>
      <c r="H2" s="67"/>
      <c r="I2" s="67"/>
      <c r="J2" s="5" t="s">
        <v>1</v>
      </c>
    </row>
    <row r="3" spans="1:10" ht="19.5" customHeight="1">
      <c r="A3" s="3"/>
      <c r="B3" s="68" t="s">
        <v>354</v>
      </c>
      <c r="C3" s="68"/>
      <c r="D3" s="68"/>
      <c r="E3" s="68"/>
      <c r="F3" s="68"/>
      <c r="G3" s="3"/>
      <c r="H3" s="3"/>
      <c r="I3" s="19" t="s">
        <v>2</v>
      </c>
      <c r="J3" s="20"/>
    </row>
    <row r="4" spans="1:10" ht="24.4" customHeight="1">
      <c r="A4" s="5"/>
      <c r="B4" s="71" t="s">
        <v>5</v>
      </c>
      <c r="C4" s="71"/>
      <c r="D4" s="71"/>
      <c r="E4" s="71"/>
      <c r="F4" s="71"/>
      <c r="G4" s="71" t="s">
        <v>347</v>
      </c>
      <c r="H4" s="71"/>
      <c r="I4" s="71"/>
      <c r="J4" s="21"/>
    </row>
    <row r="5" spans="1:10" ht="24.4" customHeight="1">
      <c r="A5" s="7"/>
      <c r="B5" s="71" t="s">
        <v>76</v>
      </c>
      <c r="C5" s="71"/>
      <c r="D5" s="71"/>
      <c r="E5" s="71" t="s">
        <v>65</v>
      </c>
      <c r="F5" s="71" t="s">
        <v>66</v>
      </c>
      <c r="G5" s="71" t="s">
        <v>54</v>
      </c>
      <c r="H5" s="71" t="s">
        <v>72</v>
      </c>
      <c r="I5" s="71" t="s">
        <v>73</v>
      </c>
      <c r="J5" s="21"/>
    </row>
    <row r="6" spans="1:10" ht="24.4" customHeight="1">
      <c r="A6" s="7"/>
      <c r="B6" s="6" t="s">
        <v>77</v>
      </c>
      <c r="C6" s="6" t="s">
        <v>78</v>
      </c>
      <c r="D6" s="6" t="s">
        <v>79</v>
      </c>
      <c r="E6" s="71"/>
      <c r="F6" s="71"/>
      <c r="G6" s="71"/>
      <c r="H6" s="71"/>
      <c r="I6" s="71"/>
      <c r="J6" s="22"/>
    </row>
    <row r="7" spans="1:10" ht="22.9" customHeight="1">
      <c r="A7" s="8"/>
      <c r="B7" s="9"/>
      <c r="C7" s="9"/>
      <c r="D7" s="9"/>
      <c r="E7" s="9"/>
      <c r="F7" s="9" t="s">
        <v>67</v>
      </c>
      <c r="G7" s="15"/>
      <c r="H7" s="15"/>
      <c r="I7" s="15"/>
      <c r="J7" s="23"/>
    </row>
    <row r="8" spans="1:10" ht="22.9" customHeight="1">
      <c r="A8" s="7"/>
      <c r="B8" s="10"/>
      <c r="C8" s="10"/>
      <c r="D8" s="10"/>
      <c r="E8" s="10"/>
      <c r="F8" s="10" t="s">
        <v>19</v>
      </c>
      <c r="G8" s="16"/>
      <c r="H8" s="16"/>
      <c r="I8" s="16"/>
      <c r="J8" s="21"/>
    </row>
    <row r="9" spans="1:10" ht="22.9" customHeight="1">
      <c r="A9" s="7"/>
      <c r="B9" s="10"/>
      <c r="C9" s="10"/>
      <c r="D9" s="10"/>
      <c r="E9" s="10"/>
      <c r="F9" s="10" t="s">
        <v>19</v>
      </c>
      <c r="G9" s="16"/>
      <c r="H9" s="16"/>
      <c r="I9" s="16"/>
      <c r="J9" s="21"/>
    </row>
    <row r="10" spans="1:10" ht="22.9" customHeight="1">
      <c r="A10" s="7"/>
      <c r="B10" s="10"/>
      <c r="C10" s="10"/>
      <c r="D10" s="10"/>
      <c r="E10" s="10"/>
      <c r="F10" s="10" t="s">
        <v>120</v>
      </c>
      <c r="G10" s="16"/>
      <c r="H10" s="17"/>
      <c r="I10" s="17"/>
      <c r="J10" s="22"/>
    </row>
    <row r="11" spans="1:10" ht="47.25" customHeight="1">
      <c r="A11" s="11"/>
      <c r="B11" s="11" t="s">
        <v>350</v>
      </c>
      <c r="C11" s="12"/>
      <c r="D11" s="12"/>
      <c r="E11" s="12"/>
      <c r="F11" s="11"/>
      <c r="G11" s="11"/>
      <c r="H11" s="11"/>
      <c r="I11" s="11"/>
      <c r="J11" s="24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5" type="noConversion"/>
  <pageMargins left="0.75" right="0.75" top="0.270000010728836" bottom="0.2700000107288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pane ySplit="5" topLeftCell="A6" activePane="bottomLeft" state="frozen"/>
      <selection pane="bottomLeft" activeCell="D28" sqref="D28:E28"/>
    </sheetView>
  </sheetViews>
  <sheetFormatPr defaultColWidth="9.75" defaultRowHeight="14.25"/>
  <cols>
    <col min="1" max="1" width="1.5" customWidth="1"/>
    <col min="2" max="2" width="41" customWidth="1"/>
    <col min="3" max="3" width="16.5" customWidth="1"/>
    <col min="4" max="4" width="41" customWidth="1"/>
    <col min="5" max="5" width="16.5" customWidth="1"/>
    <col min="6" max="6" width="1.5" customWidth="1"/>
    <col min="7" max="11" width="9.75" customWidth="1"/>
  </cols>
  <sheetData>
    <row r="1" spans="1:8" ht="16.149999999999999" customHeight="1">
      <c r="A1" s="40"/>
      <c r="B1" s="2"/>
      <c r="D1" s="41"/>
      <c r="E1" s="2" t="s">
        <v>0</v>
      </c>
      <c r="F1" s="36" t="s">
        <v>1</v>
      </c>
    </row>
    <row r="2" spans="1:8" ht="22.9" customHeight="1">
      <c r="A2" s="42"/>
      <c r="B2" s="63" t="s">
        <v>353</v>
      </c>
      <c r="C2" s="63"/>
      <c r="D2" s="63"/>
      <c r="E2" s="63"/>
      <c r="F2" s="36"/>
    </row>
    <row r="3" spans="1:8" ht="19.5" customHeight="1">
      <c r="A3" s="42"/>
      <c r="B3" s="4" t="s">
        <v>354</v>
      </c>
      <c r="D3" s="13"/>
      <c r="E3" s="45" t="s">
        <v>2</v>
      </c>
      <c r="F3" s="36"/>
    </row>
    <row r="4" spans="1:8" ht="24.4" customHeight="1">
      <c r="A4" s="42"/>
      <c r="B4" s="64" t="s">
        <v>3</v>
      </c>
      <c r="C4" s="64"/>
      <c r="D4" s="64" t="s">
        <v>4</v>
      </c>
      <c r="E4" s="64"/>
      <c r="F4" s="36"/>
    </row>
    <row r="5" spans="1:8" ht="24.4" customHeight="1">
      <c r="A5" s="42"/>
      <c r="B5" s="27" t="s">
        <v>5</v>
      </c>
      <c r="C5" s="27" t="s">
        <v>6</v>
      </c>
      <c r="D5" s="27" t="s">
        <v>5</v>
      </c>
      <c r="E5" s="27" t="s">
        <v>6</v>
      </c>
      <c r="F5" s="36"/>
    </row>
    <row r="6" spans="1:8" ht="22.9" customHeight="1">
      <c r="A6" s="65"/>
      <c r="B6" s="30" t="s">
        <v>7</v>
      </c>
      <c r="C6" s="35">
        <v>1269.8900000000001</v>
      </c>
      <c r="D6" s="30" t="s">
        <v>8</v>
      </c>
      <c r="E6" s="35"/>
      <c r="F6" s="22"/>
    </row>
    <row r="7" spans="1:8" ht="22.9" customHeight="1">
      <c r="A7" s="65"/>
      <c r="B7" s="30" t="s">
        <v>9</v>
      </c>
      <c r="C7" s="35"/>
      <c r="D7" s="30" t="s">
        <v>10</v>
      </c>
      <c r="E7" s="35"/>
      <c r="F7" s="22"/>
    </row>
    <row r="8" spans="1:8" ht="22.9" customHeight="1">
      <c r="A8" s="65"/>
      <c r="B8" s="30" t="s">
        <v>11</v>
      </c>
      <c r="C8" s="35"/>
      <c r="D8" s="30" t="s">
        <v>12</v>
      </c>
      <c r="E8" s="35"/>
      <c r="F8" s="22"/>
      <c r="H8" s="50"/>
    </row>
    <row r="9" spans="1:8" ht="22.9" customHeight="1">
      <c r="A9" s="65"/>
      <c r="B9" s="30" t="s">
        <v>13</v>
      </c>
      <c r="C9" s="35"/>
      <c r="D9" s="30" t="s">
        <v>14</v>
      </c>
      <c r="E9" s="35"/>
      <c r="F9" s="22"/>
      <c r="H9" s="50"/>
    </row>
    <row r="10" spans="1:8" ht="22.9" customHeight="1">
      <c r="A10" s="65"/>
      <c r="B10" s="30" t="s">
        <v>15</v>
      </c>
      <c r="C10" s="35"/>
      <c r="D10" s="30" t="s">
        <v>16</v>
      </c>
      <c r="E10" s="35"/>
      <c r="F10" s="22"/>
      <c r="H10" s="50"/>
    </row>
    <row r="11" spans="1:8" ht="22.9" customHeight="1">
      <c r="A11" s="65"/>
      <c r="B11" s="30" t="s">
        <v>17</v>
      </c>
      <c r="C11" s="35">
        <v>450</v>
      </c>
      <c r="D11" s="30" t="s">
        <v>18</v>
      </c>
      <c r="E11" s="35"/>
      <c r="F11" s="22"/>
      <c r="H11" s="50"/>
    </row>
    <row r="12" spans="1:8" ht="22.9" customHeight="1">
      <c r="A12" s="65"/>
      <c r="B12" s="30" t="s">
        <v>19</v>
      </c>
      <c r="C12" s="35"/>
      <c r="D12" s="30" t="s">
        <v>20</v>
      </c>
      <c r="E12" s="35"/>
      <c r="F12" s="22"/>
      <c r="H12" s="50"/>
    </row>
    <row r="13" spans="1:8" ht="22.9" customHeight="1">
      <c r="A13" s="65"/>
      <c r="B13" s="30" t="s">
        <v>19</v>
      </c>
      <c r="C13" s="35"/>
      <c r="D13" s="30" t="s">
        <v>21</v>
      </c>
      <c r="E13" s="35">
        <v>143.58000000000001</v>
      </c>
      <c r="F13" s="22"/>
      <c r="G13" s="50"/>
      <c r="H13" s="50"/>
    </row>
    <row r="14" spans="1:8" ht="22.9" customHeight="1">
      <c r="A14" s="65"/>
      <c r="B14" s="30" t="s">
        <v>19</v>
      </c>
      <c r="C14" s="35"/>
      <c r="D14" s="30" t="s">
        <v>22</v>
      </c>
      <c r="E14" s="35"/>
      <c r="F14" s="22"/>
      <c r="H14" s="50"/>
    </row>
    <row r="15" spans="1:8" ht="22.9" customHeight="1">
      <c r="A15" s="65"/>
      <c r="B15" s="30" t="s">
        <v>19</v>
      </c>
      <c r="C15" s="35"/>
      <c r="D15" s="30" t="s">
        <v>23</v>
      </c>
      <c r="E15" s="35">
        <v>35.119999999999997</v>
      </c>
      <c r="F15" s="22"/>
      <c r="G15" s="50"/>
      <c r="H15" s="50"/>
    </row>
    <row r="16" spans="1:8" ht="22.9" customHeight="1">
      <c r="A16" s="65"/>
      <c r="B16" s="30" t="s">
        <v>19</v>
      </c>
      <c r="C16" s="35"/>
      <c r="D16" s="30" t="s">
        <v>24</v>
      </c>
      <c r="E16" s="35"/>
      <c r="F16" s="22"/>
      <c r="H16" s="50"/>
    </row>
    <row r="17" spans="1:8" ht="22.9" customHeight="1">
      <c r="A17" s="65"/>
      <c r="B17" s="30" t="s">
        <v>19</v>
      </c>
      <c r="C17" s="35"/>
      <c r="D17" s="30" t="s">
        <v>25</v>
      </c>
      <c r="E17" s="35"/>
      <c r="F17" s="22"/>
      <c r="H17" s="50"/>
    </row>
    <row r="18" spans="1:8" ht="22.9" customHeight="1">
      <c r="A18" s="65"/>
      <c r="B18" s="30" t="s">
        <v>19</v>
      </c>
      <c r="C18" s="35"/>
      <c r="D18" s="30" t="s">
        <v>26</v>
      </c>
      <c r="E18" s="35"/>
      <c r="F18" s="22"/>
      <c r="H18" s="50"/>
    </row>
    <row r="19" spans="1:8" ht="22.9" customHeight="1">
      <c r="A19" s="65"/>
      <c r="B19" s="30" t="s">
        <v>19</v>
      </c>
      <c r="C19" s="35"/>
      <c r="D19" s="30" t="s">
        <v>27</v>
      </c>
      <c r="E19" s="35"/>
      <c r="F19" s="22"/>
      <c r="H19" s="50"/>
    </row>
    <row r="20" spans="1:8" ht="22.9" customHeight="1">
      <c r="A20" s="65"/>
      <c r="B20" s="30" t="s">
        <v>19</v>
      </c>
      <c r="C20" s="35"/>
      <c r="D20" s="30" t="s">
        <v>28</v>
      </c>
      <c r="E20" s="35"/>
      <c r="F20" s="22"/>
      <c r="H20" s="50"/>
    </row>
    <row r="21" spans="1:8" ht="22.9" customHeight="1">
      <c r="A21" s="65"/>
      <c r="B21" s="30" t="s">
        <v>19</v>
      </c>
      <c r="C21" s="35"/>
      <c r="D21" s="30" t="s">
        <v>29</v>
      </c>
      <c r="E21" s="35"/>
      <c r="F21" s="22"/>
      <c r="H21" s="50"/>
    </row>
    <row r="22" spans="1:8" ht="22.9" customHeight="1">
      <c r="A22" s="65"/>
      <c r="B22" s="30" t="s">
        <v>19</v>
      </c>
      <c r="C22" s="35"/>
      <c r="D22" s="30" t="s">
        <v>30</v>
      </c>
      <c r="E22" s="35"/>
      <c r="F22" s="22"/>
      <c r="H22" s="50"/>
    </row>
    <row r="23" spans="1:8" ht="22.9" customHeight="1">
      <c r="A23" s="65"/>
      <c r="B23" s="30" t="s">
        <v>19</v>
      </c>
      <c r="C23" s="35"/>
      <c r="D23" s="30" t="s">
        <v>31</v>
      </c>
      <c r="E23" s="35"/>
      <c r="F23" s="22"/>
      <c r="H23" s="50"/>
    </row>
    <row r="24" spans="1:8" ht="22.9" customHeight="1">
      <c r="A24" s="65"/>
      <c r="B24" s="30" t="s">
        <v>19</v>
      </c>
      <c r="C24" s="35"/>
      <c r="D24" s="30" t="s">
        <v>32</v>
      </c>
      <c r="E24" s="35"/>
      <c r="F24" s="22"/>
      <c r="H24" s="50"/>
    </row>
    <row r="25" spans="1:8" ht="22.9" customHeight="1">
      <c r="A25" s="65"/>
      <c r="B25" s="30" t="s">
        <v>19</v>
      </c>
      <c r="C25" s="35"/>
      <c r="D25" s="30" t="s">
        <v>33</v>
      </c>
      <c r="E25" s="35">
        <v>76.400000000000006</v>
      </c>
      <c r="F25" s="22"/>
      <c r="H25" s="50"/>
    </row>
    <row r="26" spans="1:8" ht="22.9" customHeight="1">
      <c r="A26" s="65"/>
      <c r="B26" s="30" t="s">
        <v>19</v>
      </c>
      <c r="C26" s="35"/>
      <c r="D26" s="30" t="s">
        <v>34</v>
      </c>
      <c r="E26" s="35"/>
      <c r="F26" s="22"/>
      <c r="H26" s="50"/>
    </row>
    <row r="27" spans="1:8" ht="22.9" customHeight="1">
      <c r="A27" s="65"/>
      <c r="B27" s="30" t="s">
        <v>19</v>
      </c>
      <c r="C27" s="35"/>
      <c r="D27" s="30" t="s">
        <v>35</v>
      </c>
      <c r="E27" s="35"/>
      <c r="F27" s="22"/>
      <c r="H27" s="50"/>
    </row>
    <row r="28" spans="1:8" ht="22.9" customHeight="1">
      <c r="A28" s="65"/>
      <c r="B28" s="30" t="s">
        <v>19</v>
      </c>
      <c r="C28" s="35"/>
      <c r="D28" s="30" t="s">
        <v>36</v>
      </c>
      <c r="E28" s="35">
        <v>4143.07</v>
      </c>
      <c r="F28" s="22"/>
      <c r="H28" s="50"/>
    </row>
    <row r="29" spans="1:8" ht="22.9" customHeight="1">
      <c r="A29" s="65"/>
      <c r="B29" s="30" t="s">
        <v>19</v>
      </c>
      <c r="C29" s="35"/>
      <c r="D29" s="30" t="s">
        <v>37</v>
      </c>
      <c r="E29" s="35"/>
      <c r="F29" s="22"/>
      <c r="H29" s="50"/>
    </row>
    <row r="30" spans="1:8" ht="22.9" customHeight="1">
      <c r="A30" s="65"/>
      <c r="B30" s="30" t="s">
        <v>19</v>
      </c>
      <c r="C30" s="35"/>
      <c r="D30" s="30" t="s">
        <v>38</v>
      </c>
      <c r="E30" s="35"/>
      <c r="F30" s="22"/>
      <c r="H30" s="50"/>
    </row>
    <row r="31" spans="1:8" ht="22.9" customHeight="1">
      <c r="A31" s="65"/>
      <c r="B31" s="30" t="s">
        <v>19</v>
      </c>
      <c r="C31" s="35"/>
      <c r="D31" s="30" t="s">
        <v>39</v>
      </c>
      <c r="E31" s="35"/>
      <c r="F31" s="22"/>
      <c r="H31" s="50"/>
    </row>
    <row r="32" spans="1:8" ht="22.9" customHeight="1">
      <c r="A32" s="65"/>
      <c r="B32" s="30" t="s">
        <v>19</v>
      </c>
      <c r="C32" s="35"/>
      <c r="D32" s="30" t="s">
        <v>40</v>
      </c>
      <c r="E32" s="35"/>
      <c r="F32" s="22"/>
      <c r="H32" s="50"/>
    </row>
    <row r="33" spans="1:8" ht="22.9" customHeight="1">
      <c r="A33" s="65"/>
      <c r="B33" s="30" t="s">
        <v>19</v>
      </c>
      <c r="C33" s="35"/>
      <c r="D33" s="30" t="s">
        <v>41</v>
      </c>
      <c r="E33" s="35"/>
      <c r="F33" s="22"/>
      <c r="H33" s="50"/>
    </row>
    <row r="34" spans="1:8" ht="22.9" customHeight="1">
      <c r="A34" s="65"/>
      <c r="B34" s="30" t="s">
        <v>19</v>
      </c>
      <c r="C34" s="35"/>
      <c r="D34" s="30" t="s">
        <v>42</v>
      </c>
      <c r="E34" s="35"/>
      <c r="F34" s="22"/>
      <c r="H34" s="50"/>
    </row>
    <row r="35" spans="1:8" ht="22.9" customHeight="1">
      <c r="A35" s="65"/>
      <c r="B35" s="30" t="s">
        <v>19</v>
      </c>
      <c r="C35" s="35"/>
      <c r="D35" s="30" t="s">
        <v>43</v>
      </c>
      <c r="E35" s="35"/>
      <c r="F35" s="22"/>
    </row>
    <row r="36" spans="1:8" ht="22.9" customHeight="1">
      <c r="A36" s="8"/>
      <c r="B36" s="28" t="s">
        <v>44</v>
      </c>
      <c r="C36" s="34">
        <f>C11+C6</f>
        <v>1719.89</v>
      </c>
      <c r="D36" s="28" t="s">
        <v>45</v>
      </c>
      <c r="E36" s="34">
        <v>4398.18</v>
      </c>
      <c r="F36" s="23"/>
    </row>
    <row r="37" spans="1:8" ht="22.9" customHeight="1">
      <c r="A37" s="5"/>
      <c r="B37" s="30" t="s">
        <v>46</v>
      </c>
      <c r="C37" s="35"/>
      <c r="D37" s="30" t="s">
        <v>47</v>
      </c>
      <c r="E37" s="35"/>
      <c r="F37" s="51"/>
    </row>
    <row r="38" spans="1:8" ht="22.9" customHeight="1">
      <c r="A38" s="46"/>
      <c r="B38" s="30" t="s">
        <v>48</v>
      </c>
      <c r="C38" s="35">
        <v>2678.29</v>
      </c>
      <c r="D38" s="30" t="s">
        <v>49</v>
      </c>
      <c r="E38" s="35"/>
      <c r="F38" s="51"/>
    </row>
    <row r="39" spans="1:8" ht="22.9" customHeight="1">
      <c r="A39" s="46"/>
      <c r="B39" s="47"/>
      <c r="C39" s="47"/>
      <c r="D39" s="30" t="s">
        <v>50</v>
      </c>
      <c r="E39" s="35"/>
      <c r="F39" s="51"/>
    </row>
    <row r="40" spans="1:8" ht="22.9" customHeight="1">
      <c r="A40" s="48"/>
      <c r="B40" s="28" t="s">
        <v>51</v>
      </c>
      <c r="C40" s="34">
        <f>C38+C36</f>
        <v>4398.18</v>
      </c>
      <c r="D40" s="28" t="s">
        <v>52</v>
      </c>
      <c r="E40" s="34">
        <f>E36</f>
        <v>4398.18</v>
      </c>
      <c r="F40" s="52"/>
    </row>
    <row r="41" spans="1:8" ht="9.75" customHeight="1">
      <c r="A41" s="43"/>
      <c r="B41" s="43"/>
      <c r="C41" s="49"/>
      <c r="D41" s="49"/>
      <c r="E41" s="43"/>
      <c r="F41" s="53"/>
    </row>
  </sheetData>
  <mergeCells count="4">
    <mergeCell ref="B2:E2"/>
    <mergeCell ref="B4:C4"/>
    <mergeCell ref="D4:E4"/>
    <mergeCell ref="A6:A35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pane ySplit="6" topLeftCell="A7" activePane="bottomLeft" state="frozen"/>
      <selection pane="bottomLeft" activeCell="D12" sqref="D12"/>
    </sheetView>
  </sheetViews>
  <sheetFormatPr defaultColWidth="9.75" defaultRowHeight="14.25"/>
  <cols>
    <col min="1" max="1" width="1.5" customWidth="1"/>
    <col min="2" max="2" width="16.75" customWidth="1"/>
    <col min="3" max="3" width="41" customWidth="1"/>
    <col min="4" max="14" width="16.5" customWidth="1"/>
    <col min="15" max="15" width="1.5" customWidth="1"/>
    <col min="16" max="16" width="9.75" customWidth="1"/>
  </cols>
  <sheetData>
    <row r="1" spans="1:15" ht="16.350000000000001" customHeight="1">
      <c r="A1" s="1"/>
      <c r="B1" s="2"/>
      <c r="C1" s="13"/>
      <c r="D1" s="14"/>
      <c r="E1" s="14"/>
      <c r="F1" s="14"/>
      <c r="G1" s="13"/>
      <c r="H1" s="13"/>
      <c r="I1" s="13"/>
      <c r="L1" s="13"/>
      <c r="M1" s="13"/>
      <c r="N1" s="18" t="s">
        <v>53</v>
      </c>
      <c r="O1" s="5"/>
    </row>
    <row r="2" spans="1:15" ht="22.9" customHeight="1">
      <c r="A2" s="1"/>
      <c r="B2" s="67" t="s">
        <v>355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5" t="s">
        <v>1</v>
      </c>
    </row>
    <row r="3" spans="1:15" ht="19.5" customHeight="1">
      <c r="A3" s="3"/>
      <c r="B3" s="68" t="s">
        <v>354</v>
      </c>
      <c r="C3" s="68"/>
      <c r="D3" s="3"/>
      <c r="E3" s="3"/>
      <c r="F3" s="39"/>
      <c r="G3" s="3"/>
      <c r="H3" s="39"/>
      <c r="I3" s="39"/>
      <c r="J3" s="39"/>
      <c r="K3" s="39"/>
      <c r="L3" s="39"/>
      <c r="M3" s="39"/>
      <c r="N3" s="19" t="s">
        <v>2</v>
      </c>
      <c r="O3" s="20"/>
    </row>
    <row r="4" spans="1:15" ht="24.4" customHeight="1">
      <c r="A4" s="7"/>
      <c r="B4" s="66" t="s">
        <v>5</v>
      </c>
      <c r="C4" s="66"/>
      <c r="D4" s="66" t="s">
        <v>54</v>
      </c>
      <c r="E4" s="66" t="s">
        <v>55</v>
      </c>
      <c r="F4" s="66" t="s">
        <v>56</v>
      </c>
      <c r="G4" s="66" t="s">
        <v>57</v>
      </c>
      <c r="H4" s="66" t="s">
        <v>58</v>
      </c>
      <c r="I4" s="66" t="s">
        <v>59</v>
      </c>
      <c r="J4" s="66" t="s">
        <v>60</v>
      </c>
      <c r="K4" s="66" t="s">
        <v>61</v>
      </c>
      <c r="L4" s="66" t="s">
        <v>62</v>
      </c>
      <c r="M4" s="66" t="s">
        <v>63</v>
      </c>
      <c r="N4" s="66" t="s">
        <v>64</v>
      </c>
      <c r="O4" s="22"/>
    </row>
    <row r="5" spans="1:15" ht="24.4" customHeight="1">
      <c r="A5" s="7"/>
      <c r="B5" s="66" t="s">
        <v>65</v>
      </c>
      <c r="C5" s="66" t="s">
        <v>66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22"/>
    </row>
    <row r="6" spans="1:15" ht="24.4" customHeight="1">
      <c r="A6" s="7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22"/>
    </row>
    <row r="7" spans="1:15" ht="22.9" customHeight="1">
      <c r="A7" s="8"/>
      <c r="B7" s="9"/>
      <c r="C7" s="9" t="s">
        <v>67</v>
      </c>
      <c r="D7" s="15">
        <v>4398.18</v>
      </c>
      <c r="E7" s="15">
        <v>2678.29</v>
      </c>
      <c r="F7" s="15">
        <v>1269.8900000000001</v>
      </c>
      <c r="G7" s="15"/>
      <c r="H7" s="15"/>
      <c r="I7" s="15"/>
      <c r="J7" s="15"/>
      <c r="K7" s="15">
        <v>525</v>
      </c>
      <c r="L7" s="15"/>
      <c r="M7" s="15"/>
      <c r="N7" s="15"/>
      <c r="O7" s="23"/>
    </row>
    <row r="8" spans="1:15" ht="22.9" customHeight="1">
      <c r="A8" s="7"/>
      <c r="B8" s="10"/>
      <c r="C8" s="10" t="s">
        <v>19</v>
      </c>
      <c r="D8" s="16">
        <v>4398.18</v>
      </c>
      <c r="E8" s="16">
        <v>2678.29</v>
      </c>
      <c r="F8" s="16">
        <v>1269.8900000000001</v>
      </c>
      <c r="G8" s="16"/>
      <c r="H8" s="16"/>
      <c r="I8" s="16"/>
      <c r="J8" s="16"/>
      <c r="K8" s="16">
        <v>525</v>
      </c>
      <c r="L8" s="16"/>
      <c r="M8" s="16"/>
      <c r="N8" s="16"/>
      <c r="O8" s="21"/>
    </row>
    <row r="9" spans="1:15" ht="22.9" customHeight="1">
      <c r="A9" s="57"/>
      <c r="B9" s="10" t="s">
        <v>68</v>
      </c>
      <c r="C9" s="10" t="s">
        <v>69</v>
      </c>
      <c r="D9" s="16">
        <f>E9+F9+K9</f>
        <v>4398.18</v>
      </c>
      <c r="E9" s="17">
        <v>2678.29</v>
      </c>
      <c r="F9" s="17">
        <v>1269.8900000000001</v>
      </c>
      <c r="G9" s="17"/>
      <c r="H9" s="17"/>
      <c r="I9" s="17"/>
      <c r="J9" s="17"/>
      <c r="K9" s="17">
        <v>450</v>
      </c>
      <c r="L9" s="17"/>
      <c r="M9" s="17"/>
      <c r="N9" s="17"/>
      <c r="O9" s="21"/>
    </row>
    <row r="10" spans="1:15" ht="9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24"/>
    </row>
  </sheetData>
  <mergeCells count="16">
    <mergeCell ref="M4:M6"/>
    <mergeCell ref="N4:N6"/>
    <mergeCell ref="B2:N2"/>
    <mergeCell ref="B3:C3"/>
    <mergeCell ref="B4:C4"/>
    <mergeCell ref="F4:F6"/>
    <mergeCell ref="G4:G6"/>
    <mergeCell ref="H4:H6"/>
    <mergeCell ref="I4:I6"/>
    <mergeCell ref="J4:J6"/>
    <mergeCell ref="K4:K6"/>
    <mergeCell ref="L4:L6"/>
    <mergeCell ref="B5:B6"/>
    <mergeCell ref="C5:C6"/>
    <mergeCell ref="D4:D6"/>
    <mergeCell ref="E4:E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pane ySplit="6" topLeftCell="A7" activePane="bottomLeft" state="frozen"/>
      <selection pane="bottomLeft" activeCell="G11" sqref="G11"/>
    </sheetView>
  </sheetViews>
  <sheetFormatPr defaultColWidth="9.75" defaultRowHeight="14.25"/>
  <cols>
    <col min="1" max="1" width="1.5" customWidth="1"/>
    <col min="2" max="4" width="6.125" customWidth="1"/>
    <col min="5" max="5" width="16.75" customWidth="1"/>
    <col min="6" max="6" width="41" customWidth="1"/>
    <col min="7" max="10" width="16.5" customWidth="1"/>
    <col min="11" max="11" width="22.875" customWidth="1"/>
    <col min="12" max="12" width="1.5" customWidth="1"/>
    <col min="13" max="14" width="9.75" customWidth="1"/>
  </cols>
  <sheetData>
    <row r="1" spans="1:12" ht="16.350000000000001" customHeight="1">
      <c r="A1" s="1"/>
      <c r="B1" s="70"/>
      <c r="C1" s="70"/>
      <c r="D1" s="70"/>
      <c r="E1" s="13"/>
      <c r="F1" s="13"/>
      <c r="G1" s="14"/>
      <c r="H1" s="14"/>
      <c r="I1" s="14"/>
      <c r="J1" s="14"/>
      <c r="K1" s="18" t="s">
        <v>71</v>
      </c>
      <c r="L1" s="5"/>
    </row>
    <row r="2" spans="1:12" ht="22.9" customHeight="1">
      <c r="A2" s="1"/>
      <c r="B2" s="67" t="s">
        <v>356</v>
      </c>
      <c r="C2" s="67"/>
      <c r="D2" s="67"/>
      <c r="E2" s="67"/>
      <c r="F2" s="67"/>
      <c r="G2" s="67"/>
      <c r="H2" s="67"/>
      <c r="I2" s="67"/>
      <c r="J2" s="67"/>
      <c r="K2" s="67"/>
      <c r="L2" s="5" t="s">
        <v>1</v>
      </c>
    </row>
    <row r="3" spans="1:12" ht="19.5" customHeight="1">
      <c r="A3" s="3"/>
      <c r="B3" s="68" t="s">
        <v>354</v>
      </c>
      <c r="C3" s="68"/>
      <c r="D3" s="68"/>
      <c r="E3" s="68"/>
      <c r="F3" s="68"/>
      <c r="G3" s="3"/>
      <c r="H3" s="3"/>
      <c r="I3" s="39"/>
      <c r="J3" s="39"/>
      <c r="K3" s="19" t="s">
        <v>2</v>
      </c>
      <c r="L3" s="20"/>
    </row>
    <row r="4" spans="1:12" ht="24.4" customHeight="1">
      <c r="A4" s="5"/>
      <c r="B4" s="71" t="s">
        <v>5</v>
      </c>
      <c r="C4" s="71"/>
      <c r="D4" s="71"/>
      <c r="E4" s="71"/>
      <c r="F4" s="71"/>
      <c r="G4" s="71" t="s">
        <v>54</v>
      </c>
      <c r="H4" s="71" t="s">
        <v>72</v>
      </c>
      <c r="I4" s="71" t="s">
        <v>73</v>
      </c>
      <c r="J4" s="71" t="s">
        <v>74</v>
      </c>
      <c r="K4" s="71" t="s">
        <v>75</v>
      </c>
      <c r="L4" s="21"/>
    </row>
    <row r="5" spans="1:12" ht="24.4" customHeight="1">
      <c r="A5" s="7"/>
      <c r="B5" s="71" t="s">
        <v>76</v>
      </c>
      <c r="C5" s="71"/>
      <c r="D5" s="71"/>
      <c r="E5" s="71" t="s">
        <v>65</v>
      </c>
      <c r="F5" s="71" t="s">
        <v>66</v>
      </c>
      <c r="G5" s="71"/>
      <c r="H5" s="71"/>
      <c r="I5" s="71"/>
      <c r="J5" s="71"/>
      <c r="K5" s="71"/>
      <c r="L5" s="21"/>
    </row>
    <row r="6" spans="1:12" ht="24.4" customHeight="1">
      <c r="A6" s="7"/>
      <c r="B6" s="6" t="s">
        <v>77</v>
      </c>
      <c r="C6" s="6" t="s">
        <v>78</v>
      </c>
      <c r="D6" s="6" t="s">
        <v>79</v>
      </c>
      <c r="E6" s="71"/>
      <c r="F6" s="71"/>
      <c r="G6" s="71"/>
      <c r="H6" s="71"/>
      <c r="I6" s="71"/>
      <c r="J6" s="71"/>
      <c r="K6" s="71"/>
      <c r="L6" s="22"/>
    </row>
    <row r="7" spans="1:12" ht="22.9" customHeight="1">
      <c r="A7" s="8"/>
      <c r="B7" s="9"/>
      <c r="C7" s="9"/>
      <c r="D7" s="9"/>
      <c r="E7" s="9"/>
      <c r="F7" s="9" t="s">
        <v>67</v>
      </c>
      <c r="G7" s="15">
        <v>4398.18</v>
      </c>
      <c r="H7" s="15">
        <v>1012.24</v>
      </c>
      <c r="I7" s="15">
        <v>3385.94</v>
      </c>
      <c r="J7" s="15"/>
      <c r="K7" s="15"/>
      <c r="L7" s="23"/>
    </row>
    <row r="8" spans="1:12" ht="22.9" customHeight="1">
      <c r="A8" s="7"/>
      <c r="B8" s="10"/>
      <c r="C8" s="10"/>
      <c r="D8" s="10"/>
      <c r="E8" s="10"/>
      <c r="F8" s="10" t="s">
        <v>19</v>
      </c>
      <c r="G8" s="16">
        <v>4398.18</v>
      </c>
      <c r="H8" s="16">
        <v>1012.24</v>
      </c>
      <c r="I8" s="16">
        <v>3385.94</v>
      </c>
      <c r="J8" s="16"/>
      <c r="K8" s="16"/>
      <c r="L8" s="21"/>
    </row>
    <row r="9" spans="1:12" ht="22.9" customHeight="1">
      <c r="A9" s="7"/>
      <c r="B9" s="10"/>
      <c r="C9" s="10"/>
      <c r="D9" s="10"/>
      <c r="E9" s="10"/>
      <c r="F9" s="10" t="s">
        <v>69</v>
      </c>
      <c r="G9" s="16">
        <f>H9+I9</f>
        <v>4398.18</v>
      </c>
      <c r="H9" s="16">
        <v>1012.24</v>
      </c>
      <c r="I9" s="16">
        <f>3390.94-5</f>
        <v>3385.94</v>
      </c>
      <c r="J9" s="58"/>
      <c r="K9" s="16"/>
      <c r="L9" s="21"/>
    </row>
    <row r="10" spans="1:12" ht="22.9" customHeight="1">
      <c r="A10" s="69"/>
      <c r="B10" s="10" t="s">
        <v>80</v>
      </c>
      <c r="C10" s="10" t="s">
        <v>81</v>
      </c>
      <c r="D10" s="10" t="s">
        <v>82</v>
      </c>
      <c r="E10" s="10" t="s">
        <v>68</v>
      </c>
      <c r="F10" s="10" t="s">
        <v>83</v>
      </c>
      <c r="G10" s="16">
        <v>50.67</v>
      </c>
      <c r="H10" s="17">
        <v>50.67</v>
      </c>
      <c r="I10" s="17"/>
      <c r="J10" s="59"/>
      <c r="K10" s="17"/>
      <c r="L10" s="22"/>
    </row>
    <row r="11" spans="1:12" ht="22.9" customHeight="1">
      <c r="A11" s="69"/>
      <c r="B11" s="10" t="s">
        <v>80</v>
      </c>
      <c r="C11" s="10" t="s">
        <v>81</v>
      </c>
      <c r="D11" s="10" t="s">
        <v>81</v>
      </c>
      <c r="E11" s="10" t="s">
        <v>68</v>
      </c>
      <c r="F11" s="10" t="s">
        <v>84</v>
      </c>
      <c r="G11" s="16">
        <v>70.25</v>
      </c>
      <c r="H11" s="17">
        <v>70.25</v>
      </c>
      <c r="I11" s="17"/>
      <c r="J11" s="17"/>
      <c r="K11" s="17"/>
      <c r="L11" s="22"/>
    </row>
    <row r="12" spans="1:12" ht="22.9" customHeight="1">
      <c r="A12" s="69"/>
      <c r="B12" s="10" t="s">
        <v>80</v>
      </c>
      <c r="C12" s="10" t="s">
        <v>85</v>
      </c>
      <c r="D12" s="10" t="s">
        <v>82</v>
      </c>
      <c r="E12" s="10" t="s">
        <v>68</v>
      </c>
      <c r="F12" s="10" t="s">
        <v>86</v>
      </c>
      <c r="G12" s="16">
        <v>22.67</v>
      </c>
      <c r="H12" s="17">
        <v>22.67</v>
      </c>
      <c r="I12" s="17"/>
      <c r="J12" s="17"/>
      <c r="K12" s="17"/>
      <c r="L12" s="22"/>
    </row>
    <row r="13" spans="1:12" ht="22.9" customHeight="1">
      <c r="A13" s="69"/>
      <c r="B13" s="10" t="s">
        <v>87</v>
      </c>
      <c r="C13" s="10" t="s">
        <v>88</v>
      </c>
      <c r="D13" s="10" t="s">
        <v>82</v>
      </c>
      <c r="E13" s="10" t="s">
        <v>68</v>
      </c>
      <c r="F13" s="10" t="s">
        <v>89</v>
      </c>
      <c r="G13" s="16">
        <v>35.119999999999997</v>
      </c>
      <c r="H13" s="17">
        <v>35.119999999999997</v>
      </c>
      <c r="I13" s="17"/>
      <c r="J13" s="17"/>
      <c r="K13" s="17"/>
      <c r="L13" s="22"/>
    </row>
    <row r="14" spans="1:12" ht="22.9" customHeight="1">
      <c r="A14" s="69"/>
      <c r="B14" s="10" t="s">
        <v>90</v>
      </c>
      <c r="C14" s="10" t="s">
        <v>91</v>
      </c>
      <c r="D14" s="10" t="s">
        <v>82</v>
      </c>
      <c r="E14" s="10" t="s">
        <v>68</v>
      </c>
      <c r="F14" s="10" t="s">
        <v>92</v>
      </c>
      <c r="G14" s="16">
        <v>76.400000000000006</v>
      </c>
      <c r="H14" s="17">
        <v>76.400000000000006</v>
      </c>
      <c r="I14" s="17"/>
      <c r="J14" s="17"/>
      <c r="K14" s="17"/>
      <c r="L14" s="22"/>
    </row>
    <row r="15" spans="1:12" ht="22.9" customHeight="1">
      <c r="A15" s="69"/>
      <c r="B15" s="10" t="s">
        <v>93</v>
      </c>
      <c r="C15" s="10" t="s">
        <v>82</v>
      </c>
      <c r="D15" s="10" t="s">
        <v>82</v>
      </c>
      <c r="E15" s="10" t="s">
        <v>68</v>
      </c>
      <c r="F15" s="10" t="s">
        <v>94</v>
      </c>
      <c r="G15" s="16">
        <v>756.3</v>
      </c>
      <c r="H15" s="17">
        <v>756.3</v>
      </c>
      <c r="I15" s="17"/>
      <c r="J15" s="17"/>
      <c r="K15" s="17"/>
      <c r="L15" s="22"/>
    </row>
    <row r="16" spans="1:12" ht="22.9" customHeight="1">
      <c r="A16" s="69"/>
      <c r="B16" s="10" t="s">
        <v>93</v>
      </c>
      <c r="C16" s="10" t="s">
        <v>82</v>
      </c>
      <c r="D16" s="10" t="s">
        <v>91</v>
      </c>
      <c r="E16" s="10" t="s">
        <v>68</v>
      </c>
      <c r="F16" s="10" t="s">
        <v>95</v>
      </c>
      <c r="G16" s="16">
        <v>799.36</v>
      </c>
      <c r="H16" s="17">
        <v>0.84</v>
      </c>
      <c r="I16" s="17">
        <f>803.52-5</f>
        <v>798.52</v>
      </c>
      <c r="J16" s="17"/>
      <c r="K16" s="17"/>
      <c r="L16" s="22"/>
    </row>
    <row r="17" spans="1:12" ht="22.9" customHeight="1">
      <c r="A17" s="69"/>
      <c r="B17" s="10" t="s">
        <v>93</v>
      </c>
      <c r="C17" s="10" t="s">
        <v>82</v>
      </c>
      <c r="D17" s="10" t="s">
        <v>96</v>
      </c>
      <c r="E17" s="10" t="s">
        <v>68</v>
      </c>
      <c r="F17" s="10" t="s">
        <v>97</v>
      </c>
      <c r="G17" s="16">
        <v>679.15</v>
      </c>
      <c r="H17" s="17"/>
      <c r="I17" s="17">
        <v>679.15</v>
      </c>
      <c r="J17" s="17"/>
      <c r="K17" s="17"/>
      <c r="L17" s="22"/>
    </row>
    <row r="18" spans="1:12" ht="22.9" customHeight="1">
      <c r="A18" s="69"/>
      <c r="B18" s="10" t="s">
        <v>93</v>
      </c>
      <c r="C18" s="10" t="s">
        <v>82</v>
      </c>
      <c r="D18" s="10" t="s">
        <v>98</v>
      </c>
      <c r="E18" s="10" t="s">
        <v>68</v>
      </c>
      <c r="F18" s="10" t="s">
        <v>99</v>
      </c>
      <c r="G18" s="16">
        <v>1907.45</v>
      </c>
      <c r="H18" s="17"/>
      <c r="I18" s="17">
        <v>1907.45</v>
      </c>
      <c r="J18" s="17"/>
      <c r="K18" s="17"/>
      <c r="L18" s="22"/>
    </row>
    <row r="19" spans="1:12" ht="22.9" customHeight="1">
      <c r="A19" s="69"/>
      <c r="B19" s="10" t="s">
        <v>93</v>
      </c>
      <c r="C19" s="10" t="s">
        <v>81</v>
      </c>
      <c r="D19" s="10" t="s">
        <v>98</v>
      </c>
      <c r="E19" s="10" t="s">
        <v>68</v>
      </c>
      <c r="F19" s="10" t="s">
        <v>349</v>
      </c>
      <c r="G19" s="16">
        <v>0.82</v>
      </c>
      <c r="H19" s="17"/>
      <c r="I19" s="17">
        <v>0.82</v>
      </c>
      <c r="J19" s="17"/>
      <c r="K19" s="17"/>
      <c r="L19" s="22"/>
    </row>
  </sheetData>
  <autoFilter ref="A6:L19"/>
  <mergeCells count="13">
    <mergeCell ref="A10:A19"/>
    <mergeCell ref="B1:D1"/>
    <mergeCell ref="B2:K2"/>
    <mergeCell ref="B3:F3"/>
    <mergeCell ref="B4:F4"/>
    <mergeCell ref="B5:D5"/>
    <mergeCell ref="H4:H6"/>
    <mergeCell ref="I4:I6"/>
    <mergeCell ref="J4:J6"/>
    <mergeCell ref="K4:K6"/>
    <mergeCell ref="E5:E6"/>
    <mergeCell ref="F5:F6"/>
    <mergeCell ref="G4:G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B1" workbookViewId="0">
      <pane ySplit="5" topLeftCell="A6" activePane="bottomLeft" state="frozen"/>
      <selection pane="bottomLeft" activeCell="D13" sqref="D13"/>
    </sheetView>
  </sheetViews>
  <sheetFormatPr defaultColWidth="9.75" defaultRowHeight="14.25"/>
  <cols>
    <col min="1" max="1" width="1.5" customWidth="1"/>
    <col min="2" max="2" width="33.375" customWidth="1"/>
    <col min="3" max="3" width="16.5" customWidth="1"/>
    <col min="4" max="4" width="33.375" customWidth="1"/>
    <col min="5" max="7" width="16.5" customWidth="1"/>
    <col min="8" max="8" width="18.375" customWidth="1"/>
    <col min="9" max="9" width="1.5" customWidth="1"/>
    <col min="10" max="10" width="12" customWidth="1"/>
    <col min="11" max="12" width="9.75" customWidth="1"/>
  </cols>
  <sheetData>
    <row r="1" spans="1:10" ht="16.149999999999999" customHeight="1">
      <c r="A1" s="40"/>
      <c r="B1" s="2"/>
      <c r="C1" s="41"/>
      <c r="D1" s="41"/>
      <c r="H1" s="44" t="s">
        <v>102</v>
      </c>
      <c r="I1" s="36" t="s">
        <v>1</v>
      </c>
    </row>
    <row r="2" spans="1:10" ht="22.9" customHeight="1">
      <c r="A2" s="42"/>
      <c r="B2" s="63" t="s">
        <v>103</v>
      </c>
      <c r="C2" s="63"/>
      <c r="D2" s="63"/>
      <c r="E2" s="63"/>
      <c r="F2" s="63"/>
      <c r="G2" s="63"/>
      <c r="H2" s="63"/>
      <c r="I2" s="36"/>
    </row>
    <row r="3" spans="1:10" ht="19.5" customHeight="1">
      <c r="A3" s="42"/>
      <c r="B3" s="68" t="s">
        <v>354</v>
      </c>
      <c r="C3" s="68"/>
      <c r="D3" s="13"/>
      <c r="H3" s="45" t="s">
        <v>2</v>
      </c>
      <c r="I3" s="36"/>
    </row>
    <row r="4" spans="1:10" ht="24.4" customHeight="1">
      <c r="A4" s="42"/>
      <c r="B4" s="64" t="s">
        <v>3</v>
      </c>
      <c r="C4" s="64"/>
      <c r="D4" s="64" t="s">
        <v>4</v>
      </c>
      <c r="E4" s="64"/>
      <c r="F4" s="64"/>
      <c r="G4" s="64"/>
      <c r="H4" s="64"/>
      <c r="I4" s="36"/>
    </row>
    <row r="5" spans="1:10" ht="24.4" customHeight="1">
      <c r="A5" s="42"/>
      <c r="B5" s="27" t="s">
        <v>5</v>
      </c>
      <c r="C5" s="27" t="s">
        <v>6</v>
      </c>
      <c r="D5" s="27" t="s">
        <v>5</v>
      </c>
      <c r="E5" s="27" t="s">
        <v>54</v>
      </c>
      <c r="F5" s="27" t="s">
        <v>104</v>
      </c>
      <c r="G5" s="27" t="s">
        <v>105</v>
      </c>
      <c r="H5" s="27" t="s">
        <v>106</v>
      </c>
      <c r="I5" s="36"/>
    </row>
    <row r="6" spans="1:10" ht="22.9" customHeight="1">
      <c r="A6" s="5"/>
      <c r="B6" s="30" t="s">
        <v>107</v>
      </c>
      <c r="C6" s="35">
        <v>1269.8900000000001</v>
      </c>
      <c r="D6" s="30" t="s">
        <v>108</v>
      </c>
      <c r="E6" s="35">
        <v>3948.18</v>
      </c>
      <c r="F6" s="35">
        <v>3948.18</v>
      </c>
      <c r="G6" s="35"/>
      <c r="H6" s="35"/>
      <c r="I6" s="22"/>
    </row>
    <row r="7" spans="1:10" ht="22.9" customHeight="1">
      <c r="A7" s="65"/>
      <c r="B7" s="30" t="s">
        <v>109</v>
      </c>
      <c r="C7" s="35">
        <v>1269.8900000000001</v>
      </c>
      <c r="D7" s="30" t="s">
        <v>110</v>
      </c>
      <c r="E7" s="35"/>
      <c r="F7" s="35"/>
      <c r="G7" s="35"/>
      <c r="H7" s="35"/>
      <c r="I7" s="22"/>
    </row>
    <row r="8" spans="1:10" ht="22.9" customHeight="1">
      <c r="A8" s="65"/>
      <c r="B8" s="30" t="s">
        <v>111</v>
      </c>
      <c r="C8" s="35"/>
      <c r="D8" s="30" t="s">
        <v>112</v>
      </c>
      <c r="E8" s="35"/>
      <c r="F8" s="35"/>
      <c r="G8" s="35"/>
      <c r="H8" s="35"/>
      <c r="I8" s="22"/>
      <c r="J8" s="61"/>
    </row>
    <row r="9" spans="1:10" ht="22.9" customHeight="1">
      <c r="A9" s="65"/>
      <c r="B9" s="30" t="s">
        <v>113</v>
      </c>
      <c r="C9" s="35"/>
      <c r="D9" s="30" t="s">
        <v>114</v>
      </c>
      <c r="E9" s="35"/>
      <c r="F9" s="35"/>
      <c r="G9" s="35"/>
      <c r="H9" s="35"/>
      <c r="I9" s="22"/>
    </row>
    <row r="10" spans="1:10" ht="22.9" customHeight="1">
      <c r="A10" s="5"/>
      <c r="B10" s="30" t="s">
        <v>115</v>
      </c>
      <c r="C10" s="35">
        <v>2678.29</v>
      </c>
      <c r="D10" s="30" t="s">
        <v>116</v>
      </c>
      <c r="E10" s="35"/>
      <c r="F10" s="35"/>
      <c r="G10" s="35"/>
      <c r="H10" s="35"/>
      <c r="I10" s="22"/>
    </row>
    <row r="11" spans="1:10" ht="22.9" customHeight="1">
      <c r="A11" s="65"/>
      <c r="B11" s="30" t="s">
        <v>109</v>
      </c>
      <c r="C11" s="35">
        <v>2678.29</v>
      </c>
      <c r="D11" s="30" t="s">
        <v>117</v>
      </c>
      <c r="E11" s="35"/>
      <c r="F11" s="35"/>
      <c r="G11" s="35"/>
      <c r="H11" s="35"/>
      <c r="I11" s="22"/>
    </row>
    <row r="12" spans="1:10" ht="22.9" customHeight="1">
      <c r="A12" s="65"/>
      <c r="B12" s="30" t="s">
        <v>111</v>
      </c>
      <c r="C12" s="35"/>
      <c r="D12" s="30" t="s">
        <v>118</v>
      </c>
      <c r="E12" s="35"/>
      <c r="F12" s="35"/>
      <c r="G12" s="35"/>
      <c r="H12" s="35"/>
      <c r="I12" s="22"/>
    </row>
    <row r="13" spans="1:10" ht="22.9" customHeight="1">
      <c r="A13" s="65"/>
      <c r="B13" s="30" t="s">
        <v>113</v>
      </c>
      <c r="C13" s="35"/>
      <c r="D13" s="30" t="s">
        <v>119</v>
      </c>
      <c r="E13" s="35"/>
      <c r="F13" s="35"/>
      <c r="G13" s="35"/>
      <c r="H13" s="35"/>
      <c r="I13" s="22"/>
    </row>
    <row r="14" spans="1:10" ht="22.9" customHeight="1">
      <c r="A14" s="65"/>
      <c r="B14" s="30" t="s">
        <v>120</v>
      </c>
      <c r="C14" s="35"/>
      <c r="D14" s="30" t="s">
        <v>121</v>
      </c>
      <c r="E14" s="35">
        <v>143.58000000000001</v>
      </c>
      <c r="F14" s="35">
        <v>143.58000000000001</v>
      </c>
      <c r="G14" s="35"/>
      <c r="H14" s="62">
        <f>F14/$F$6</f>
        <v>3.6366123125085484E-2</v>
      </c>
      <c r="I14" s="22"/>
    </row>
    <row r="15" spans="1:10" ht="22.9" customHeight="1">
      <c r="A15" s="65"/>
      <c r="B15" s="30" t="s">
        <v>120</v>
      </c>
      <c r="C15" s="35"/>
      <c r="D15" s="30" t="s">
        <v>122</v>
      </c>
      <c r="E15" s="35"/>
      <c r="F15" s="35"/>
      <c r="G15" s="35"/>
      <c r="H15" s="35"/>
      <c r="I15" s="22"/>
    </row>
    <row r="16" spans="1:10" ht="22.9" customHeight="1">
      <c r="A16" s="65"/>
      <c r="B16" s="30" t="s">
        <v>120</v>
      </c>
      <c r="C16" s="35"/>
      <c r="D16" s="30" t="s">
        <v>123</v>
      </c>
      <c r="E16" s="35">
        <v>35.119999999999997</v>
      </c>
      <c r="F16" s="35">
        <v>35.119999999999997</v>
      </c>
      <c r="G16" s="35"/>
      <c r="H16" s="62">
        <f>F16/$F$6</f>
        <v>8.8952378057737987E-3</v>
      </c>
      <c r="I16" s="22"/>
    </row>
    <row r="17" spans="1:9" ht="22.9" customHeight="1">
      <c r="A17" s="65"/>
      <c r="B17" s="30" t="s">
        <v>120</v>
      </c>
      <c r="C17" s="35"/>
      <c r="D17" s="30" t="s">
        <v>124</v>
      </c>
      <c r="E17" s="35"/>
      <c r="F17" s="35"/>
      <c r="G17" s="35"/>
      <c r="H17" s="35"/>
      <c r="I17" s="22"/>
    </row>
    <row r="18" spans="1:9" ht="22.9" customHeight="1">
      <c r="A18" s="65"/>
      <c r="B18" s="30" t="s">
        <v>120</v>
      </c>
      <c r="C18" s="35"/>
      <c r="D18" s="30" t="s">
        <v>125</v>
      </c>
      <c r="E18" s="35"/>
      <c r="F18" s="35"/>
      <c r="G18" s="35"/>
      <c r="H18" s="35"/>
      <c r="I18" s="22"/>
    </row>
    <row r="19" spans="1:9" ht="22.9" customHeight="1">
      <c r="A19" s="65"/>
      <c r="B19" s="30" t="s">
        <v>120</v>
      </c>
      <c r="C19" s="35"/>
      <c r="D19" s="30" t="s">
        <v>126</v>
      </c>
      <c r="E19" s="35"/>
      <c r="F19" s="35"/>
      <c r="G19" s="35"/>
      <c r="H19" s="35"/>
      <c r="I19" s="22"/>
    </row>
    <row r="20" spans="1:9" ht="22.9" customHeight="1">
      <c r="A20" s="65"/>
      <c r="B20" s="30" t="s">
        <v>120</v>
      </c>
      <c r="C20" s="35"/>
      <c r="D20" s="30" t="s">
        <v>127</v>
      </c>
      <c r="E20" s="35"/>
      <c r="F20" s="35"/>
      <c r="G20" s="35"/>
      <c r="H20" s="35"/>
      <c r="I20" s="22"/>
    </row>
    <row r="21" spans="1:9" ht="22.9" customHeight="1">
      <c r="A21" s="65"/>
      <c r="B21" s="30" t="s">
        <v>120</v>
      </c>
      <c r="C21" s="35"/>
      <c r="D21" s="30" t="s">
        <v>128</v>
      </c>
      <c r="E21" s="35"/>
      <c r="F21" s="35"/>
      <c r="G21" s="35"/>
      <c r="H21" s="35"/>
      <c r="I21" s="22"/>
    </row>
    <row r="22" spans="1:9" ht="22.9" customHeight="1">
      <c r="A22" s="65"/>
      <c r="B22" s="30" t="s">
        <v>120</v>
      </c>
      <c r="C22" s="35"/>
      <c r="D22" s="30" t="s">
        <v>129</v>
      </c>
      <c r="E22" s="35"/>
      <c r="F22" s="35"/>
      <c r="G22" s="35"/>
      <c r="H22" s="35"/>
      <c r="I22" s="22"/>
    </row>
    <row r="23" spans="1:9" ht="22.9" customHeight="1">
      <c r="A23" s="65"/>
      <c r="B23" s="30" t="s">
        <v>120</v>
      </c>
      <c r="C23" s="35"/>
      <c r="D23" s="30" t="s">
        <v>130</v>
      </c>
      <c r="E23" s="35"/>
      <c r="F23" s="35"/>
      <c r="G23" s="35"/>
      <c r="H23" s="35"/>
      <c r="I23" s="22"/>
    </row>
    <row r="24" spans="1:9" ht="22.9" customHeight="1">
      <c r="A24" s="65"/>
      <c r="B24" s="30" t="s">
        <v>120</v>
      </c>
      <c r="C24" s="35"/>
      <c r="D24" s="30" t="s">
        <v>131</v>
      </c>
      <c r="E24" s="35"/>
      <c r="F24" s="35"/>
      <c r="G24" s="35"/>
      <c r="H24" s="35"/>
      <c r="I24" s="22"/>
    </row>
    <row r="25" spans="1:9" ht="22.9" customHeight="1">
      <c r="A25" s="65"/>
      <c r="B25" s="30" t="s">
        <v>120</v>
      </c>
      <c r="C25" s="35"/>
      <c r="D25" s="30" t="s">
        <v>132</v>
      </c>
      <c r="E25" s="35"/>
      <c r="F25" s="35"/>
      <c r="G25" s="35"/>
      <c r="H25" s="35"/>
      <c r="I25" s="22"/>
    </row>
    <row r="26" spans="1:9" ht="22.9" customHeight="1">
      <c r="A26" s="65"/>
      <c r="B26" s="30" t="s">
        <v>120</v>
      </c>
      <c r="C26" s="35"/>
      <c r="D26" s="30" t="s">
        <v>133</v>
      </c>
      <c r="E26" s="35">
        <v>76.400000000000006</v>
      </c>
      <c r="F26" s="35">
        <v>76.400000000000006</v>
      </c>
      <c r="G26" s="35"/>
      <c r="H26" s="62">
        <f>F26/$F$6</f>
        <v>1.9350688165179909E-2</v>
      </c>
      <c r="I26" s="22"/>
    </row>
    <row r="27" spans="1:9" ht="22.9" customHeight="1">
      <c r="A27" s="65"/>
      <c r="B27" s="30" t="s">
        <v>120</v>
      </c>
      <c r="C27" s="35"/>
      <c r="D27" s="30" t="s">
        <v>134</v>
      </c>
      <c r="E27" s="35"/>
      <c r="F27" s="35"/>
      <c r="G27" s="35"/>
      <c r="H27" s="35"/>
      <c r="I27" s="22"/>
    </row>
    <row r="28" spans="1:9" ht="22.9" customHeight="1">
      <c r="A28" s="65"/>
      <c r="B28" s="30" t="s">
        <v>120</v>
      </c>
      <c r="C28" s="35"/>
      <c r="D28" s="30" t="s">
        <v>135</v>
      </c>
      <c r="E28" s="35"/>
      <c r="F28" s="35"/>
      <c r="G28" s="35"/>
      <c r="H28" s="35"/>
      <c r="I28" s="22"/>
    </row>
    <row r="29" spans="1:9" ht="22.9" customHeight="1">
      <c r="A29" s="65"/>
      <c r="B29" s="30" t="s">
        <v>120</v>
      </c>
      <c r="C29" s="35"/>
      <c r="D29" s="30" t="s">
        <v>136</v>
      </c>
      <c r="E29" s="35">
        <v>3693.07</v>
      </c>
      <c r="F29" s="35">
        <v>3693.07</v>
      </c>
      <c r="G29" s="35"/>
      <c r="H29" s="62">
        <f>F29/$F$6</f>
        <v>0.93538541809137388</v>
      </c>
      <c r="I29" s="22"/>
    </row>
    <row r="30" spans="1:9" ht="22.9" customHeight="1">
      <c r="A30" s="65"/>
      <c r="B30" s="30" t="s">
        <v>120</v>
      </c>
      <c r="C30" s="35"/>
      <c r="D30" s="30" t="s">
        <v>137</v>
      </c>
      <c r="E30" s="35"/>
      <c r="F30" s="35"/>
      <c r="G30" s="35"/>
      <c r="H30" s="35"/>
      <c r="I30" s="22"/>
    </row>
    <row r="31" spans="1:9" ht="22.9" customHeight="1">
      <c r="A31" s="65"/>
      <c r="B31" s="30" t="s">
        <v>120</v>
      </c>
      <c r="C31" s="35"/>
      <c r="D31" s="30" t="s">
        <v>138</v>
      </c>
      <c r="E31" s="35"/>
      <c r="F31" s="35"/>
      <c r="G31" s="35"/>
      <c r="H31" s="35"/>
      <c r="I31" s="22"/>
    </row>
    <row r="32" spans="1:9" ht="22.9" customHeight="1">
      <c r="A32" s="65"/>
      <c r="B32" s="30" t="s">
        <v>120</v>
      </c>
      <c r="C32" s="35"/>
      <c r="D32" s="30" t="s">
        <v>139</v>
      </c>
      <c r="E32" s="35"/>
      <c r="F32" s="35"/>
      <c r="G32" s="35"/>
      <c r="H32" s="35"/>
      <c r="I32" s="22"/>
    </row>
    <row r="33" spans="1:9" ht="22.9" customHeight="1">
      <c r="A33" s="65"/>
      <c r="B33" s="30" t="s">
        <v>120</v>
      </c>
      <c r="C33" s="35"/>
      <c r="D33" s="30" t="s">
        <v>140</v>
      </c>
      <c r="E33" s="35"/>
      <c r="F33" s="35"/>
      <c r="G33" s="35"/>
      <c r="H33" s="35"/>
      <c r="I33" s="22"/>
    </row>
    <row r="34" spans="1:9" ht="9.75" customHeight="1">
      <c r="A34" s="43"/>
      <c r="B34" s="43"/>
      <c r="C34" s="43"/>
      <c r="D34" s="13"/>
      <c r="E34" s="43"/>
      <c r="F34" s="43"/>
      <c r="G34" s="43"/>
      <c r="H34" s="43"/>
      <c r="I34" s="37"/>
    </row>
  </sheetData>
  <mergeCells count="6">
    <mergeCell ref="A11:A33"/>
    <mergeCell ref="B2:H2"/>
    <mergeCell ref="B3:C3"/>
    <mergeCell ref="B4:C4"/>
    <mergeCell ref="D4:H4"/>
    <mergeCell ref="A7:A9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"/>
  <sheetViews>
    <sheetView workbookViewId="0">
      <pane ySplit="6" topLeftCell="A7" activePane="bottomLeft" state="frozen"/>
      <selection pane="bottomLeft" activeCell="AP9" sqref="AP9"/>
    </sheetView>
  </sheetViews>
  <sheetFormatPr defaultColWidth="9.75" defaultRowHeight="14.25"/>
  <cols>
    <col min="1" max="1" width="1.5" customWidth="1"/>
    <col min="2" max="3" width="6.125" customWidth="1"/>
    <col min="4" max="4" width="13.375" customWidth="1"/>
    <col min="5" max="5" width="41" customWidth="1"/>
    <col min="6" max="9" width="11.5" customWidth="1"/>
    <col min="10" max="26" width="10.25" customWidth="1"/>
    <col min="27" max="28" width="11.5" customWidth="1"/>
    <col min="29" max="29" width="10.25" customWidth="1"/>
    <col min="30" max="30" width="11.5" customWidth="1"/>
    <col min="31" max="36" width="10.25" customWidth="1"/>
    <col min="37" max="37" width="11.5" customWidth="1"/>
    <col min="38" max="38" width="10.25" customWidth="1"/>
    <col min="39" max="39" width="11.5" customWidth="1"/>
    <col min="40" max="40" width="1.5" customWidth="1"/>
    <col min="41" max="42" width="9.75" customWidth="1"/>
  </cols>
  <sheetData>
    <row r="1" spans="1:42" ht="16.350000000000001" customHeight="1">
      <c r="A1" s="2"/>
      <c r="B1" s="70"/>
      <c r="C1" s="70"/>
      <c r="E1" s="26"/>
      <c r="F1" s="1"/>
      <c r="G1" s="1"/>
      <c r="H1" s="1"/>
      <c r="I1" s="26"/>
      <c r="J1" s="26"/>
      <c r="K1" s="1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32" t="s">
        <v>141</v>
      </c>
      <c r="AN1" s="36"/>
    </row>
    <row r="2" spans="1:42" ht="22.9" customHeight="1">
      <c r="A2" s="1"/>
      <c r="B2" s="67" t="s">
        <v>142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36"/>
    </row>
    <row r="3" spans="1:42" ht="19.5" customHeight="1">
      <c r="A3" s="3"/>
      <c r="B3" s="68" t="s">
        <v>354</v>
      </c>
      <c r="C3" s="68"/>
      <c r="D3" s="68"/>
      <c r="E3" s="68"/>
      <c r="G3" s="3"/>
      <c r="H3" s="33"/>
      <c r="I3" s="38"/>
      <c r="J3" s="38"/>
      <c r="K3" s="39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72" t="s">
        <v>2</v>
      </c>
      <c r="AM3" s="72"/>
      <c r="AN3" s="36"/>
    </row>
    <row r="4" spans="1:42" ht="24.4" customHeight="1">
      <c r="A4" s="5"/>
      <c r="B4" s="64" t="s">
        <v>5</v>
      </c>
      <c r="C4" s="64"/>
      <c r="D4" s="64"/>
      <c r="E4" s="64"/>
      <c r="F4" s="64" t="s">
        <v>143</v>
      </c>
      <c r="G4" s="64" t="s">
        <v>144</v>
      </c>
      <c r="H4" s="64"/>
      <c r="I4" s="64"/>
      <c r="J4" s="64"/>
      <c r="K4" s="64"/>
      <c r="L4" s="64"/>
      <c r="M4" s="64"/>
      <c r="N4" s="64"/>
      <c r="O4" s="64"/>
      <c r="P4" s="64"/>
      <c r="Q4" s="64" t="s">
        <v>145</v>
      </c>
      <c r="R4" s="64"/>
      <c r="S4" s="64"/>
      <c r="T4" s="64"/>
      <c r="U4" s="64"/>
      <c r="V4" s="64"/>
      <c r="W4" s="64"/>
      <c r="X4" s="64"/>
      <c r="Y4" s="64"/>
      <c r="Z4" s="64"/>
      <c r="AA4" s="64" t="s">
        <v>146</v>
      </c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36"/>
    </row>
    <row r="5" spans="1:42" ht="24.4" customHeight="1">
      <c r="A5" s="5"/>
      <c r="B5" s="64" t="s">
        <v>76</v>
      </c>
      <c r="C5" s="64"/>
      <c r="D5" s="64" t="s">
        <v>65</v>
      </c>
      <c r="E5" s="64" t="s">
        <v>66</v>
      </c>
      <c r="F5" s="64"/>
      <c r="G5" s="64" t="s">
        <v>54</v>
      </c>
      <c r="H5" s="64" t="s">
        <v>147</v>
      </c>
      <c r="I5" s="64"/>
      <c r="J5" s="64"/>
      <c r="K5" s="64" t="s">
        <v>148</v>
      </c>
      <c r="L5" s="64"/>
      <c r="M5" s="64"/>
      <c r="N5" s="64" t="s">
        <v>149</v>
      </c>
      <c r="O5" s="64"/>
      <c r="P5" s="64"/>
      <c r="Q5" s="64" t="s">
        <v>54</v>
      </c>
      <c r="R5" s="64" t="s">
        <v>147</v>
      </c>
      <c r="S5" s="64"/>
      <c r="T5" s="64"/>
      <c r="U5" s="64" t="s">
        <v>148</v>
      </c>
      <c r="V5" s="64"/>
      <c r="W5" s="64"/>
      <c r="X5" s="64" t="s">
        <v>149</v>
      </c>
      <c r="Y5" s="64"/>
      <c r="Z5" s="64"/>
      <c r="AA5" s="64" t="s">
        <v>54</v>
      </c>
      <c r="AB5" s="64" t="s">
        <v>147</v>
      </c>
      <c r="AC5" s="64"/>
      <c r="AD5" s="64"/>
      <c r="AE5" s="64" t="s">
        <v>148</v>
      </c>
      <c r="AF5" s="64"/>
      <c r="AG5" s="64"/>
      <c r="AH5" s="64" t="s">
        <v>149</v>
      </c>
      <c r="AI5" s="64"/>
      <c r="AJ5" s="64"/>
      <c r="AK5" s="64" t="s">
        <v>150</v>
      </c>
      <c r="AL5" s="64"/>
      <c r="AM5" s="64"/>
      <c r="AN5" s="36"/>
    </row>
    <row r="6" spans="1:42" ht="24.4" customHeight="1">
      <c r="A6" s="13"/>
      <c r="B6" s="27" t="s">
        <v>77</v>
      </c>
      <c r="C6" s="27" t="s">
        <v>78</v>
      </c>
      <c r="D6" s="64"/>
      <c r="E6" s="64"/>
      <c r="F6" s="64"/>
      <c r="G6" s="64"/>
      <c r="H6" s="27" t="s">
        <v>151</v>
      </c>
      <c r="I6" s="27" t="s">
        <v>72</v>
      </c>
      <c r="J6" s="27" t="s">
        <v>73</v>
      </c>
      <c r="K6" s="27" t="s">
        <v>151</v>
      </c>
      <c r="L6" s="27" t="s">
        <v>72</v>
      </c>
      <c r="M6" s="27" t="s">
        <v>73</v>
      </c>
      <c r="N6" s="27" t="s">
        <v>151</v>
      </c>
      <c r="O6" s="27" t="s">
        <v>72</v>
      </c>
      <c r="P6" s="27" t="s">
        <v>73</v>
      </c>
      <c r="Q6" s="64"/>
      <c r="R6" s="27" t="s">
        <v>151</v>
      </c>
      <c r="S6" s="27" t="s">
        <v>72</v>
      </c>
      <c r="T6" s="27" t="s">
        <v>73</v>
      </c>
      <c r="U6" s="27" t="s">
        <v>151</v>
      </c>
      <c r="V6" s="27" t="s">
        <v>72</v>
      </c>
      <c r="W6" s="27" t="s">
        <v>73</v>
      </c>
      <c r="X6" s="27" t="s">
        <v>151</v>
      </c>
      <c r="Y6" s="27" t="s">
        <v>72</v>
      </c>
      <c r="Z6" s="27" t="s">
        <v>73</v>
      </c>
      <c r="AA6" s="64"/>
      <c r="AB6" s="27" t="s">
        <v>151</v>
      </c>
      <c r="AC6" s="27" t="s">
        <v>72</v>
      </c>
      <c r="AD6" s="27" t="s">
        <v>73</v>
      </c>
      <c r="AE6" s="27" t="s">
        <v>151</v>
      </c>
      <c r="AF6" s="27" t="s">
        <v>72</v>
      </c>
      <c r="AG6" s="27" t="s">
        <v>73</v>
      </c>
      <c r="AH6" s="27" t="s">
        <v>151</v>
      </c>
      <c r="AI6" s="27" t="s">
        <v>72</v>
      </c>
      <c r="AJ6" s="27" t="s">
        <v>73</v>
      </c>
      <c r="AK6" s="27" t="s">
        <v>151</v>
      </c>
      <c r="AL6" s="27" t="s">
        <v>72</v>
      </c>
      <c r="AM6" s="27" t="s">
        <v>73</v>
      </c>
      <c r="AN6" s="36"/>
    </row>
    <row r="7" spans="1:42" ht="22.9" customHeight="1">
      <c r="A7" s="5"/>
      <c r="B7" s="28"/>
      <c r="C7" s="28"/>
      <c r="D7" s="28"/>
      <c r="E7" s="9" t="s">
        <v>67</v>
      </c>
      <c r="F7" s="34">
        <v>3948.18</v>
      </c>
      <c r="G7" s="34">
        <v>1269.8900000000001</v>
      </c>
      <c r="H7" s="34">
        <v>1269.8900000000001</v>
      </c>
      <c r="I7" s="34">
        <v>987.37</v>
      </c>
      <c r="J7" s="34">
        <v>282.52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>
        <v>2809.09</v>
      </c>
      <c r="AB7" s="34">
        <v>1600</v>
      </c>
      <c r="AC7" s="34"/>
      <c r="AD7" s="34">
        <v>1600</v>
      </c>
      <c r="AE7" s="34"/>
      <c r="AF7" s="34"/>
      <c r="AG7" s="34"/>
      <c r="AH7" s="34"/>
      <c r="AI7" s="34"/>
      <c r="AJ7" s="34"/>
      <c r="AK7" s="34">
        <v>1209.0899999999999</v>
      </c>
      <c r="AL7" s="34">
        <v>24.87</v>
      </c>
      <c r="AM7" s="34">
        <v>1184.22</v>
      </c>
      <c r="AN7" s="36"/>
    </row>
    <row r="8" spans="1:42" ht="22.9" customHeight="1">
      <c r="A8" s="5"/>
      <c r="B8" s="29" t="s">
        <v>19</v>
      </c>
      <c r="C8" s="29" t="s">
        <v>19</v>
      </c>
      <c r="D8" s="30"/>
      <c r="E8" s="30" t="s">
        <v>19</v>
      </c>
      <c r="F8" s="35">
        <v>3948.18</v>
      </c>
      <c r="G8" s="35">
        <v>1269.8900000000001</v>
      </c>
      <c r="H8" s="35">
        <v>1269.8900000000001</v>
      </c>
      <c r="I8" s="35">
        <v>987.37</v>
      </c>
      <c r="J8" s="35">
        <v>282.52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>
        <v>2809.09</v>
      </c>
      <c r="AB8" s="35">
        <v>1600</v>
      </c>
      <c r="AC8" s="35"/>
      <c r="AD8" s="35">
        <v>1600</v>
      </c>
      <c r="AE8" s="35"/>
      <c r="AF8" s="35"/>
      <c r="AG8" s="35"/>
      <c r="AH8" s="35"/>
      <c r="AI8" s="35"/>
      <c r="AJ8" s="35"/>
      <c r="AK8" s="35">
        <v>1209.0899999999999</v>
      </c>
      <c r="AL8" s="35">
        <v>24.87</v>
      </c>
      <c r="AM8" s="35">
        <v>1184.22</v>
      </c>
      <c r="AN8" s="36"/>
    </row>
    <row r="9" spans="1:42" ht="22.9" customHeight="1">
      <c r="A9" s="5"/>
      <c r="B9" s="29" t="s">
        <v>19</v>
      </c>
      <c r="C9" s="29" t="s">
        <v>19</v>
      </c>
      <c r="D9" s="30"/>
      <c r="E9" s="30" t="s">
        <v>152</v>
      </c>
      <c r="F9" s="35">
        <f>3953.18-5</f>
        <v>3948.18</v>
      </c>
      <c r="G9" s="35">
        <f>1274.89-5</f>
        <v>1269.8900000000001</v>
      </c>
      <c r="H9" s="35">
        <f>1274.89-5</f>
        <v>1269.8900000000001</v>
      </c>
      <c r="I9" s="35">
        <v>987.37</v>
      </c>
      <c r="J9" s="35">
        <f>287.52-5</f>
        <v>282.52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>
        <v>2678.29</v>
      </c>
      <c r="AB9" s="35">
        <v>1600</v>
      </c>
      <c r="AC9" s="35"/>
      <c r="AD9" s="35">
        <v>1600</v>
      </c>
      <c r="AE9" s="35"/>
      <c r="AF9" s="35"/>
      <c r="AG9" s="35"/>
      <c r="AH9" s="35"/>
      <c r="AI9" s="35"/>
      <c r="AJ9" s="35"/>
      <c r="AK9" s="35">
        <v>1078.29</v>
      </c>
      <c r="AL9" s="35">
        <v>24.87</v>
      </c>
      <c r="AM9" s="35">
        <v>1053.42</v>
      </c>
      <c r="AN9" s="36"/>
      <c r="AO9" s="60">
        <f>AL9+I9</f>
        <v>1012.24</v>
      </c>
      <c r="AP9" s="60">
        <f>AM9+AD9+J9</f>
        <v>2935.94</v>
      </c>
    </row>
    <row r="10" spans="1:42" ht="22.9" customHeight="1">
      <c r="A10" s="5"/>
      <c r="B10" s="29" t="s">
        <v>19</v>
      </c>
      <c r="C10" s="29" t="s">
        <v>19</v>
      </c>
      <c r="D10" s="30"/>
      <c r="E10" s="30" t="s">
        <v>153</v>
      </c>
      <c r="F10" s="35">
        <v>780.44</v>
      </c>
      <c r="G10" s="35">
        <v>779.07</v>
      </c>
      <c r="H10" s="35">
        <v>779.07</v>
      </c>
      <c r="I10" s="35">
        <v>759.17</v>
      </c>
      <c r="J10" s="35">
        <v>19.899999999999999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>
        <v>1.36</v>
      </c>
      <c r="AB10" s="35"/>
      <c r="AC10" s="35"/>
      <c r="AD10" s="35"/>
      <c r="AE10" s="35"/>
      <c r="AF10" s="35"/>
      <c r="AG10" s="35"/>
      <c r="AH10" s="35"/>
      <c r="AI10" s="35"/>
      <c r="AJ10" s="35"/>
      <c r="AK10" s="35">
        <v>1.36</v>
      </c>
      <c r="AL10" s="35">
        <v>1.36</v>
      </c>
      <c r="AM10" s="35"/>
      <c r="AN10" s="36"/>
    </row>
    <row r="11" spans="1:42" ht="22.9" customHeight="1">
      <c r="A11" s="65"/>
      <c r="B11" s="29" t="s">
        <v>154</v>
      </c>
      <c r="C11" s="29" t="s">
        <v>155</v>
      </c>
      <c r="D11" s="30" t="s">
        <v>68</v>
      </c>
      <c r="E11" s="30" t="s">
        <v>156</v>
      </c>
      <c r="F11" s="35">
        <v>575.21</v>
      </c>
      <c r="G11" s="35">
        <v>575.21</v>
      </c>
      <c r="H11" s="35">
        <v>575.21</v>
      </c>
      <c r="I11" s="35">
        <v>575.21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6"/>
    </row>
    <row r="12" spans="1:42" ht="22.9" customHeight="1">
      <c r="A12" s="65"/>
      <c r="B12" s="29" t="s">
        <v>154</v>
      </c>
      <c r="C12" s="29" t="s">
        <v>157</v>
      </c>
      <c r="D12" s="30" t="s">
        <v>68</v>
      </c>
      <c r="E12" s="30" t="s">
        <v>158</v>
      </c>
      <c r="F12" s="35">
        <v>107.57</v>
      </c>
      <c r="G12" s="35">
        <v>107.57</v>
      </c>
      <c r="H12" s="35">
        <v>107.57</v>
      </c>
      <c r="I12" s="35">
        <v>107.57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6"/>
    </row>
    <row r="13" spans="1:42" ht="22.9" customHeight="1">
      <c r="A13" s="65"/>
      <c r="B13" s="29" t="s">
        <v>154</v>
      </c>
      <c r="C13" s="29" t="s">
        <v>159</v>
      </c>
      <c r="D13" s="30" t="s">
        <v>68</v>
      </c>
      <c r="E13" s="30" t="s">
        <v>160</v>
      </c>
      <c r="F13" s="35">
        <v>76.400000000000006</v>
      </c>
      <c r="G13" s="35">
        <v>76.400000000000006</v>
      </c>
      <c r="H13" s="35">
        <v>76.400000000000006</v>
      </c>
      <c r="I13" s="35">
        <v>76.400000000000006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6"/>
    </row>
    <row r="14" spans="1:42" ht="22.9" customHeight="1">
      <c r="A14" s="65"/>
      <c r="B14" s="29" t="s">
        <v>154</v>
      </c>
      <c r="C14" s="29" t="s">
        <v>161</v>
      </c>
      <c r="D14" s="30" t="s">
        <v>68</v>
      </c>
      <c r="E14" s="30" t="s">
        <v>162</v>
      </c>
      <c r="F14" s="35">
        <v>21.26</v>
      </c>
      <c r="G14" s="35">
        <v>19.899999999999999</v>
      </c>
      <c r="H14" s="35">
        <v>19.899999999999999</v>
      </c>
      <c r="I14" s="35"/>
      <c r="J14" s="35">
        <v>19.899999999999999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>
        <v>1.36</v>
      </c>
      <c r="AB14" s="35"/>
      <c r="AC14" s="35"/>
      <c r="AD14" s="35"/>
      <c r="AE14" s="35"/>
      <c r="AF14" s="35"/>
      <c r="AG14" s="35"/>
      <c r="AH14" s="35"/>
      <c r="AI14" s="35"/>
      <c r="AJ14" s="35"/>
      <c r="AK14" s="35">
        <v>1.36</v>
      </c>
      <c r="AL14" s="35">
        <v>1.36</v>
      </c>
      <c r="AM14" s="35"/>
      <c r="AN14" s="36"/>
    </row>
    <row r="15" spans="1:42" ht="22.9" customHeight="1">
      <c r="B15" s="29" t="s">
        <v>19</v>
      </c>
      <c r="C15" s="29" t="s">
        <v>19</v>
      </c>
      <c r="D15" s="30"/>
      <c r="E15" s="30" t="s">
        <v>163</v>
      </c>
      <c r="F15" s="35">
        <f>714.39-5</f>
        <v>709.39</v>
      </c>
      <c r="G15" s="35">
        <f>443.55-5</f>
        <v>438.55</v>
      </c>
      <c r="H15" s="35">
        <f>443.55-5</f>
        <v>438.55</v>
      </c>
      <c r="I15" s="35">
        <v>175.93</v>
      </c>
      <c r="J15" s="35">
        <f>267.62-5</f>
        <v>262.62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>
        <v>270.83999999999997</v>
      </c>
      <c r="AB15" s="35"/>
      <c r="AC15" s="35"/>
      <c r="AD15" s="35"/>
      <c r="AE15" s="35"/>
      <c r="AF15" s="35"/>
      <c r="AG15" s="35"/>
      <c r="AH15" s="35"/>
      <c r="AI15" s="35"/>
      <c r="AJ15" s="35"/>
      <c r="AK15" s="35">
        <v>270.83999999999997</v>
      </c>
      <c r="AL15" s="35">
        <v>0.84</v>
      </c>
      <c r="AM15" s="35">
        <v>270</v>
      </c>
      <c r="AN15" s="36"/>
    </row>
    <row r="16" spans="1:42" ht="22.9" customHeight="1">
      <c r="A16" s="65"/>
      <c r="B16" s="29" t="s">
        <v>164</v>
      </c>
      <c r="C16" s="29" t="s">
        <v>155</v>
      </c>
      <c r="D16" s="30" t="s">
        <v>68</v>
      </c>
      <c r="E16" s="30" t="s">
        <v>165</v>
      </c>
      <c r="F16" s="35">
        <v>620.55999999999995</v>
      </c>
      <c r="G16" s="35">
        <v>349.72</v>
      </c>
      <c r="H16" s="35">
        <v>349.72</v>
      </c>
      <c r="I16" s="35">
        <v>147.1</v>
      </c>
      <c r="J16" s="35">
        <v>202.62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>
        <v>270.83999999999997</v>
      </c>
      <c r="AB16" s="35"/>
      <c r="AC16" s="35"/>
      <c r="AD16" s="35"/>
      <c r="AE16" s="35"/>
      <c r="AF16" s="35"/>
      <c r="AG16" s="35"/>
      <c r="AH16" s="35"/>
      <c r="AI16" s="35"/>
      <c r="AJ16" s="35"/>
      <c r="AK16" s="35">
        <v>270.83999999999997</v>
      </c>
      <c r="AL16" s="35">
        <v>0.84</v>
      </c>
      <c r="AM16" s="35">
        <v>270</v>
      </c>
      <c r="AN16" s="36"/>
    </row>
    <row r="17" spans="1:40" ht="22.9" customHeight="1">
      <c r="A17" s="65"/>
      <c r="B17" s="29" t="s">
        <v>164</v>
      </c>
      <c r="C17" s="29" t="s">
        <v>166</v>
      </c>
      <c r="D17" s="30" t="s">
        <v>68</v>
      </c>
      <c r="E17" s="30" t="s">
        <v>167</v>
      </c>
      <c r="F17" s="35">
        <v>60</v>
      </c>
      <c r="G17" s="35">
        <v>60</v>
      </c>
      <c r="H17" s="35">
        <v>60</v>
      </c>
      <c r="I17" s="35"/>
      <c r="J17" s="35">
        <v>60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6"/>
    </row>
    <row r="18" spans="1:40" ht="22.9" customHeight="1">
      <c r="A18" s="65"/>
      <c r="B18" s="29" t="s">
        <v>164</v>
      </c>
      <c r="C18" s="29" t="s">
        <v>168</v>
      </c>
      <c r="D18" s="30" t="s">
        <v>68</v>
      </c>
      <c r="E18" s="30" t="s">
        <v>169</v>
      </c>
      <c r="F18" s="35">
        <v>6.7</v>
      </c>
      <c r="G18" s="35">
        <v>6.7</v>
      </c>
      <c r="H18" s="35">
        <v>6.7</v>
      </c>
      <c r="I18" s="35">
        <v>6.7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6"/>
    </row>
    <row r="19" spans="1:40" ht="22.9" customHeight="1">
      <c r="A19" s="65"/>
      <c r="B19" s="29" t="s">
        <v>164</v>
      </c>
      <c r="C19" s="29" t="s">
        <v>170</v>
      </c>
      <c r="D19" s="30" t="s">
        <v>68</v>
      </c>
      <c r="E19" s="30" t="s">
        <v>171</v>
      </c>
      <c r="F19" s="35">
        <v>7.83</v>
      </c>
      <c r="G19" s="35">
        <v>7.83</v>
      </c>
      <c r="H19" s="35">
        <v>7.83</v>
      </c>
      <c r="I19" s="35">
        <v>7.83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6"/>
    </row>
    <row r="20" spans="1:40" ht="22.9" customHeight="1">
      <c r="A20" s="65"/>
      <c r="B20" s="29" t="s">
        <v>164</v>
      </c>
      <c r="C20" s="29" t="s">
        <v>161</v>
      </c>
      <c r="D20" s="30" t="s">
        <v>68</v>
      </c>
      <c r="E20" s="30" t="s">
        <v>172</v>
      </c>
      <c r="F20" s="35">
        <f>19.31-5</f>
        <v>14.309999999999999</v>
      </c>
      <c r="G20" s="35">
        <f>19.31-5</f>
        <v>14.309999999999999</v>
      </c>
      <c r="H20" s="35">
        <f>19.31-5</f>
        <v>14.309999999999999</v>
      </c>
      <c r="I20" s="35">
        <v>14.31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6"/>
    </row>
    <row r="21" spans="1:40" ht="22.9" customHeight="1">
      <c r="B21" s="29" t="s">
        <v>19</v>
      </c>
      <c r="C21" s="29" t="s">
        <v>19</v>
      </c>
      <c r="D21" s="30"/>
      <c r="E21" s="30" t="s">
        <v>173</v>
      </c>
      <c r="F21" s="35">
        <v>1655.87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>
        <v>1655.87</v>
      </c>
      <c r="AB21" s="35">
        <v>1600</v>
      </c>
      <c r="AC21" s="35"/>
      <c r="AD21" s="35">
        <v>1600</v>
      </c>
      <c r="AE21" s="35"/>
      <c r="AF21" s="35"/>
      <c r="AG21" s="35"/>
      <c r="AH21" s="35"/>
      <c r="AI21" s="35"/>
      <c r="AJ21" s="35"/>
      <c r="AK21" s="35">
        <v>55.87</v>
      </c>
      <c r="AL21" s="35"/>
      <c r="AM21" s="35">
        <v>55.87</v>
      </c>
      <c r="AN21" s="36"/>
    </row>
    <row r="22" spans="1:40" ht="22.9" customHeight="1">
      <c r="A22" s="65"/>
      <c r="B22" s="29" t="s">
        <v>174</v>
      </c>
      <c r="C22" s="29" t="s">
        <v>159</v>
      </c>
      <c r="D22" s="30" t="s">
        <v>68</v>
      </c>
      <c r="E22" s="30" t="s">
        <v>175</v>
      </c>
      <c r="F22" s="35">
        <v>55.87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>
        <v>55.87</v>
      </c>
      <c r="AB22" s="35"/>
      <c r="AC22" s="35"/>
      <c r="AD22" s="35"/>
      <c r="AE22" s="35"/>
      <c r="AF22" s="35"/>
      <c r="AG22" s="35"/>
      <c r="AH22" s="35"/>
      <c r="AI22" s="35"/>
      <c r="AJ22" s="35"/>
      <c r="AK22" s="35">
        <v>55.87</v>
      </c>
      <c r="AL22" s="35"/>
      <c r="AM22" s="35">
        <v>55.87</v>
      </c>
      <c r="AN22" s="36"/>
    </row>
    <row r="23" spans="1:40" ht="22.9" customHeight="1">
      <c r="A23" s="65"/>
      <c r="B23" s="29" t="s">
        <v>174</v>
      </c>
      <c r="C23" s="29" t="s">
        <v>161</v>
      </c>
      <c r="D23" s="30" t="s">
        <v>68</v>
      </c>
      <c r="E23" s="30" t="s">
        <v>176</v>
      </c>
      <c r="F23" s="35">
        <v>1600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>
        <v>1600</v>
      </c>
      <c r="AB23" s="35">
        <v>1600</v>
      </c>
      <c r="AC23" s="35"/>
      <c r="AD23" s="35">
        <v>1600</v>
      </c>
      <c r="AE23" s="35"/>
      <c r="AF23" s="35"/>
      <c r="AG23" s="35"/>
      <c r="AH23" s="35"/>
      <c r="AI23" s="35"/>
      <c r="AJ23" s="35"/>
      <c r="AK23" s="35"/>
      <c r="AL23" s="35"/>
      <c r="AM23" s="35"/>
      <c r="AN23" s="36"/>
    </row>
    <row r="24" spans="1:40" ht="22.9" customHeight="1">
      <c r="B24" s="29" t="s">
        <v>19</v>
      </c>
      <c r="C24" s="29" t="s">
        <v>19</v>
      </c>
      <c r="D24" s="30"/>
      <c r="E24" s="30" t="s">
        <v>177</v>
      </c>
      <c r="F24" s="35">
        <v>74.930000000000007</v>
      </c>
      <c r="G24" s="35">
        <v>52.27</v>
      </c>
      <c r="H24" s="35">
        <v>52.27</v>
      </c>
      <c r="I24" s="35">
        <v>52.27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>
        <v>22.67</v>
      </c>
      <c r="AB24" s="35"/>
      <c r="AC24" s="35"/>
      <c r="AD24" s="35"/>
      <c r="AE24" s="35"/>
      <c r="AF24" s="35"/>
      <c r="AG24" s="35"/>
      <c r="AH24" s="35"/>
      <c r="AI24" s="35"/>
      <c r="AJ24" s="35"/>
      <c r="AK24" s="35">
        <v>22.67</v>
      </c>
      <c r="AL24" s="35">
        <v>22.67</v>
      </c>
      <c r="AM24" s="35"/>
      <c r="AN24" s="36"/>
    </row>
    <row r="25" spans="1:40" ht="22.9" customHeight="1">
      <c r="A25" s="5"/>
      <c r="B25" s="29" t="s">
        <v>178</v>
      </c>
      <c r="C25" s="29" t="s">
        <v>155</v>
      </c>
      <c r="D25" s="30" t="s">
        <v>68</v>
      </c>
      <c r="E25" s="30" t="s">
        <v>179</v>
      </c>
      <c r="F25" s="35">
        <v>74.930000000000007</v>
      </c>
      <c r="G25" s="35">
        <v>52.27</v>
      </c>
      <c r="H25" s="35">
        <v>52.27</v>
      </c>
      <c r="I25" s="35">
        <v>52.27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>
        <v>22.67</v>
      </c>
      <c r="AB25" s="35"/>
      <c r="AC25" s="35"/>
      <c r="AD25" s="35"/>
      <c r="AE25" s="35"/>
      <c r="AF25" s="35"/>
      <c r="AG25" s="35"/>
      <c r="AH25" s="35"/>
      <c r="AI25" s="35"/>
      <c r="AJ25" s="35"/>
      <c r="AK25" s="35">
        <v>22.67</v>
      </c>
      <c r="AL25" s="35">
        <v>22.67</v>
      </c>
      <c r="AM25" s="35"/>
      <c r="AN25" s="36"/>
    </row>
    <row r="26" spans="1:40" ht="22.9" customHeight="1">
      <c r="B26" s="29" t="s">
        <v>19</v>
      </c>
      <c r="C26" s="29" t="s">
        <v>19</v>
      </c>
      <c r="D26" s="30"/>
      <c r="E26" s="30" t="s">
        <v>180</v>
      </c>
      <c r="F26" s="35">
        <v>727.55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>
        <v>727.55</v>
      </c>
      <c r="AB26" s="35"/>
      <c r="AC26" s="35"/>
      <c r="AD26" s="35"/>
      <c r="AE26" s="35"/>
      <c r="AF26" s="35"/>
      <c r="AG26" s="35"/>
      <c r="AH26" s="35"/>
      <c r="AI26" s="35"/>
      <c r="AJ26" s="35"/>
      <c r="AK26" s="35">
        <v>727.55</v>
      </c>
      <c r="AL26" s="35"/>
      <c r="AM26" s="35">
        <v>727.55</v>
      </c>
      <c r="AN26" s="36"/>
    </row>
    <row r="27" spans="1:40" ht="22.9" customHeight="1">
      <c r="A27" s="5"/>
      <c r="B27" s="29" t="s">
        <v>181</v>
      </c>
      <c r="C27" s="29" t="s">
        <v>161</v>
      </c>
      <c r="D27" s="30" t="s">
        <v>68</v>
      </c>
      <c r="E27" s="30" t="s">
        <v>182</v>
      </c>
      <c r="F27" s="35">
        <v>727.55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>
        <v>727.55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>
        <v>727.55</v>
      </c>
      <c r="AL27" s="35"/>
      <c r="AM27" s="35">
        <v>727.55</v>
      </c>
      <c r="AN27" s="36"/>
    </row>
    <row r="28" spans="1:40" ht="9.75" customHeight="1">
      <c r="A28" s="11"/>
      <c r="B28" s="11"/>
      <c r="C28" s="11"/>
      <c r="D28" s="3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37"/>
    </row>
  </sheetData>
  <mergeCells count="28">
    <mergeCell ref="AB5:AD5"/>
    <mergeCell ref="AE5:AG5"/>
    <mergeCell ref="H5:J5"/>
    <mergeCell ref="K5:M5"/>
    <mergeCell ref="N5:P5"/>
    <mergeCell ref="R5:T5"/>
    <mergeCell ref="A11:A14"/>
    <mergeCell ref="A16:A20"/>
    <mergeCell ref="A22:A23"/>
    <mergeCell ref="D5:D6"/>
    <mergeCell ref="E5:E6"/>
    <mergeCell ref="B5:C5"/>
    <mergeCell ref="AK5:AM5"/>
    <mergeCell ref="F4:F6"/>
    <mergeCell ref="G5:G6"/>
    <mergeCell ref="Q5:Q6"/>
    <mergeCell ref="B1:C1"/>
    <mergeCell ref="B2:AM2"/>
    <mergeCell ref="B3:E3"/>
    <mergeCell ref="AL3:AM3"/>
    <mergeCell ref="B4:E4"/>
    <mergeCell ref="G4:P4"/>
    <mergeCell ref="Q4:Z4"/>
    <mergeCell ref="AA4:AM4"/>
    <mergeCell ref="AH5:AJ5"/>
    <mergeCell ref="AA5:AA6"/>
    <mergeCell ref="U5:W5"/>
    <mergeCell ref="X5:Z5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9"/>
  <sheetViews>
    <sheetView workbookViewId="0">
      <pane ySplit="6" topLeftCell="A7" activePane="bottomLeft" state="frozen"/>
      <selection pane="bottomLeft" activeCell="G19" sqref="G19"/>
    </sheetView>
  </sheetViews>
  <sheetFormatPr defaultColWidth="9.75" defaultRowHeight="14.25"/>
  <cols>
    <col min="1" max="1" width="1.5" customWidth="1"/>
    <col min="2" max="4" width="6.125" customWidth="1"/>
    <col min="5" max="5" width="16.75" customWidth="1"/>
    <col min="6" max="6" width="41" customWidth="1"/>
    <col min="7" max="109" width="16.5" customWidth="1"/>
    <col min="110" max="110" width="1.5" customWidth="1"/>
    <col min="111" max="112" width="9.75" customWidth="1"/>
  </cols>
  <sheetData>
    <row r="1" spans="1:110" ht="16.350000000000001" customHeight="1">
      <c r="A1" s="1"/>
      <c r="B1" s="70"/>
      <c r="C1" s="70"/>
      <c r="D1" s="70"/>
      <c r="E1" s="13"/>
      <c r="F1" s="13"/>
      <c r="G1" s="73" t="s">
        <v>183</v>
      </c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5"/>
    </row>
    <row r="2" spans="1:110" ht="22.9" customHeight="1">
      <c r="A2" s="1"/>
      <c r="B2" s="67" t="s">
        <v>184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5" t="s">
        <v>1</v>
      </c>
    </row>
    <row r="3" spans="1:110" ht="19.5" customHeight="1">
      <c r="A3" s="3"/>
      <c r="B3" s="68" t="s">
        <v>354</v>
      </c>
      <c r="C3" s="68"/>
      <c r="D3" s="68"/>
      <c r="E3" s="68"/>
      <c r="F3" s="68"/>
      <c r="G3" s="3"/>
      <c r="H3" s="72" t="s">
        <v>2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20"/>
    </row>
    <row r="4" spans="1:110" ht="24.4" customHeight="1">
      <c r="A4" s="13"/>
      <c r="B4" s="71" t="s">
        <v>5</v>
      </c>
      <c r="C4" s="71"/>
      <c r="D4" s="71"/>
      <c r="E4" s="71"/>
      <c r="F4" s="71"/>
      <c r="G4" s="71" t="s">
        <v>54</v>
      </c>
      <c r="H4" s="66" t="s">
        <v>185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 t="s">
        <v>186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 t="s">
        <v>187</v>
      </c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25" t="s">
        <v>188</v>
      </c>
      <c r="BI4" s="66" t="s">
        <v>189</v>
      </c>
      <c r="BJ4" s="66"/>
      <c r="BK4" s="66"/>
      <c r="BL4" s="66"/>
      <c r="BM4" s="66" t="s">
        <v>190</v>
      </c>
      <c r="BN4" s="66"/>
      <c r="BO4" s="66" t="s">
        <v>191</v>
      </c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 t="s">
        <v>192</v>
      </c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 t="s">
        <v>193</v>
      </c>
      <c r="CR4" s="66"/>
      <c r="CS4" s="66" t="s">
        <v>194</v>
      </c>
      <c r="CT4" s="66"/>
      <c r="CU4" s="66"/>
      <c r="CV4" s="66"/>
      <c r="CW4" s="66"/>
      <c r="CX4" s="66" t="s">
        <v>195</v>
      </c>
      <c r="CY4" s="66"/>
      <c r="CZ4" s="66"/>
      <c r="DA4" s="66" t="s">
        <v>196</v>
      </c>
      <c r="DB4" s="66"/>
      <c r="DC4" s="66"/>
      <c r="DD4" s="66"/>
      <c r="DE4" s="66"/>
      <c r="DF4" s="13"/>
    </row>
    <row r="5" spans="1:110" ht="24.4" customHeight="1">
      <c r="A5" s="13"/>
      <c r="B5" s="71" t="s">
        <v>76</v>
      </c>
      <c r="C5" s="71"/>
      <c r="D5" s="71"/>
      <c r="E5" s="71" t="s">
        <v>65</v>
      </c>
      <c r="F5" s="71" t="s">
        <v>66</v>
      </c>
      <c r="G5" s="71"/>
      <c r="H5" s="66" t="s">
        <v>197</v>
      </c>
      <c r="I5" s="66" t="s">
        <v>198</v>
      </c>
      <c r="J5" s="66" t="s">
        <v>199</v>
      </c>
      <c r="K5" s="66" t="s">
        <v>200</v>
      </c>
      <c r="L5" s="66" t="s">
        <v>201</v>
      </c>
      <c r="M5" s="66" t="s">
        <v>202</v>
      </c>
      <c r="N5" s="66" t="s">
        <v>203</v>
      </c>
      <c r="O5" s="66" t="s">
        <v>204</v>
      </c>
      <c r="P5" s="66" t="s">
        <v>205</v>
      </c>
      <c r="Q5" s="66" t="s">
        <v>206</v>
      </c>
      <c r="R5" s="66" t="s">
        <v>207</v>
      </c>
      <c r="S5" s="66" t="s">
        <v>208</v>
      </c>
      <c r="T5" s="66" t="s">
        <v>209</v>
      </c>
      <c r="U5" s="66" t="s">
        <v>210</v>
      </c>
      <c r="V5" s="66" t="s">
        <v>211</v>
      </c>
      <c r="W5" s="66" t="s">
        <v>212</v>
      </c>
      <c r="X5" s="66" t="s">
        <v>213</v>
      </c>
      <c r="Y5" s="66" t="s">
        <v>214</v>
      </c>
      <c r="Z5" s="66" t="s">
        <v>215</v>
      </c>
      <c r="AA5" s="66" t="s">
        <v>216</v>
      </c>
      <c r="AB5" s="66" t="s">
        <v>217</v>
      </c>
      <c r="AC5" s="66" t="s">
        <v>218</v>
      </c>
      <c r="AD5" s="66" t="s">
        <v>219</v>
      </c>
      <c r="AE5" s="66" t="s">
        <v>220</v>
      </c>
      <c r="AF5" s="66" t="s">
        <v>221</v>
      </c>
      <c r="AG5" s="66" t="s">
        <v>222</v>
      </c>
      <c r="AH5" s="66" t="s">
        <v>223</v>
      </c>
      <c r="AI5" s="66" t="s">
        <v>224</v>
      </c>
      <c r="AJ5" s="66" t="s">
        <v>225</v>
      </c>
      <c r="AK5" s="66" t="s">
        <v>226</v>
      </c>
      <c r="AL5" s="66" t="s">
        <v>227</v>
      </c>
      <c r="AM5" s="66" t="s">
        <v>228</v>
      </c>
      <c r="AN5" s="66" t="s">
        <v>229</v>
      </c>
      <c r="AO5" s="66" t="s">
        <v>230</v>
      </c>
      <c r="AP5" s="66" t="s">
        <v>231</v>
      </c>
      <c r="AQ5" s="66" t="s">
        <v>232</v>
      </c>
      <c r="AR5" s="66" t="s">
        <v>233</v>
      </c>
      <c r="AS5" s="66" t="s">
        <v>234</v>
      </c>
      <c r="AT5" s="66" t="s">
        <v>235</v>
      </c>
      <c r="AU5" s="66" t="s">
        <v>236</v>
      </c>
      <c r="AV5" s="66" t="s">
        <v>237</v>
      </c>
      <c r="AW5" s="66" t="s">
        <v>238</v>
      </c>
      <c r="AX5" s="66" t="s">
        <v>239</v>
      </c>
      <c r="AY5" s="66" t="s">
        <v>240</v>
      </c>
      <c r="AZ5" s="66" t="s">
        <v>241</v>
      </c>
      <c r="BA5" s="66" t="s">
        <v>242</v>
      </c>
      <c r="BB5" s="66" t="s">
        <v>243</v>
      </c>
      <c r="BC5" s="66" t="s">
        <v>244</v>
      </c>
      <c r="BD5" s="66" t="s">
        <v>245</v>
      </c>
      <c r="BE5" s="66" t="s">
        <v>246</v>
      </c>
      <c r="BF5" s="66" t="s">
        <v>247</v>
      </c>
      <c r="BG5" s="66" t="s">
        <v>248</v>
      </c>
      <c r="BH5" s="66" t="s">
        <v>249</v>
      </c>
      <c r="BI5" s="66" t="s">
        <v>250</v>
      </c>
      <c r="BJ5" s="66" t="s">
        <v>251</v>
      </c>
      <c r="BK5" s="66" t="s">
        <v>252</v>
      </c>
      <c r="BL5" s="66" t="s">
        <v>253</v>
      </c>
      <c r="BM5" s="66" t="s">
        <v>254</v>
      </c>
      <c r="BN5" s="66" t="s">
        <v>255</v>
      </c>
      <c r="BO5" s="66" t="s">
        <v>256</v>
      </c>
      <c r="BP5" s="66" t="s">
        <v>257</v>
      </c>
      <c r="BQ5" s="66" t="s">
        <v>258</v>
      </c>
      <c r="BR5" s="66" t="s">
        <v>259</v>
      </c>
      <c r="BS5" s="66" t="s">
        <v>260</v>
      </c>
      <c r="BT5" s="66" t="s">
        <v>261</v>
      </c>
      <c r="BU5" s="66" t="s">
        <v>262</v>
      </c>
      <c r="BV5" s="66" t="s">
        <v>263</v>
      </c>
      <c r="BW5" s="66" t="s">
        <v>264</v>
      </c>
      <c r="BX5" s="66" t="s">
        <v>265</v>
      </c>
      <c r="BY5" s="66" t="s">
        <v>266</v>
      </c>
      <c r="BZ5" s="66" t="s">
        <v>267</v>
      </c>
      <c r="CA5" s="66" t="s">
        <v>256</v>
      </c>
      <c r="CB5" s="66" t="s">
        <v>257</v>
      </c>
      <c r="CC5" s="66" t="s">
        <v>258</v>
      </c>
      <c r="CD5" s="66" t="s">
        <v>259</v>
      </c>
      <c r="CE5" s="66" t="s">
        <v>260</v>
      </c>
      <c r="CF5" s="66" t="s">
        <v>261</v>
      </c>
      <c r="CG5" s="66" t="s">
        <v>262</v>
      </c>
      <c r="CH5" s="66" t="s">
        <v>268</v>
      </c>
      <c r="CI5" s="66" t="s">
        <v>269</v>
      </c>
      <c r="CJ5" s="66" t="s">
        <v>270</v>
      </c>
      <c r="CK5" s="66" t="s">
        <v>271</v>
      </c>
      <c r="CL5" s="66" t="s">
        <v>263</v>
      </c>
      <c r="CM5" s="66" t="s">
        <v>264</v>
      </c>
      <c r="CN5" s="66" t="s">
        <v>265</v>
      </c>
      <c r="CO5" s="66" t="s">
        <v>266</v>
      </c>
      <c r="CP5" s="66" t="s">
        <v>272</v>
      </c>
      <c r="CQ5" s="66" t="s">
        <v>273</v>
      </c>
      <c r="CR5" s="66" t="s">
        <v>274</v>
      </c>
      <c r="CS5" s="66" t="s">
        <v>273</v>
      </c>
      <c r="CT5" s="66" t="s">
        <v>275</v>
      </c>
      <c r="CU5" s="66" t="s">
        <v>276</v>
      </c>
      <c r="CV5" s="66" t="s">
        <v>277</v>
      </c>
      <c r="CW5" s="66" t="s">
        <v>274</v>
      </c>
      <c r="CX5" s="66" t="s">
        <v>278</v>
      </c>
      <c r="CY5" s="66" t="s">
        <v>279</v>
      </c>
      <c r="CZ5" s="66" t="s">
        <v>280</v>
      </c>
      <c r="DA5" s="66" t="s">
        <v>281</v>
      </c>
      <c r="DB5" s="66" t="s">
        <v>282</v>
      </c>
      <c r="DC5" s="66" t="s">
        <v>283</v>
      </c>
      <c r="DD5" s="66" t="s">
        <v>284</v>
      </c>
      <c r="DE5" s="66" t="s">
        <v>196</v>
      </c>
      <c r="DF5" s="13"/>
    </row>
    <row r="6" spans="1:110" ht="24.4" customHeight="1">
      <c r="A6" s="7"/>
      <c r="B6" s="6" t="s">
        <v>77</v>
      </c>
      <c r="C6" s="6" t="s">
        <v>78</v>
      </c>
      <c r="D6" s="6" t="s">
        <v>79</v>
      </c>
      <c r="E6" s="71"/>
      <c r="F6" s="71"/>
      <c r="G6" s="71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22"/>
    </row>
    <row r="7" spans="1:110" ht="22.9" customHeight="1">
      <c r="A7" s="8"/>
      <c r="B7" s="9"/>
      <c r="C7" s="9"/>
      <c r="D7" s="9"/>
      <c r="E7" s="9"/>
      <c r="F7" s="9" t="s">
        <v>67</v>
      </c>
      <c r="G7" s="15">
        <v>3948.18</v>
      </c>
      <c r="H7" s="15">
        <v>256.36</v>
      </c>
      <c r="I7" s="15">
        <v>186.17</v>
      </c>
      <c r="J7" s="15">
        <v>132.68</v>
      </c>
      <c r="K7" s="15"/>
      <c r="L7" s="15">
        <v>198.93</v>
      </c>
      <c r="M7" s="15">
        <v>161.30000000000001</v>
      </c>
      <c r="N7" s="15"/>
      <c r="O7" s="15">
        <v>80.650000000000006</v>
      </c>
      <c r="P7" s="15"/>
      <c r="Q7" s="15">
        <v>7.88</v>
      </c>
      <c r="R7" s="15">
        <v>180.62</v>
      </c>
      <c r="S7" s="15"/>
      <c r="T7" s="15">
        <v>21.26</v>
      </c>
      <c r="U7" s="15">
        <v>538.70000000000005</v>
      </c>
      <c r="V7" s="15">
        <v>7.55</v>
      </c>
      <c r="W7" s="15">
        <v>60.5</v>
      </c>
      <c r="X7" s="15"/>
      <c r="Y7" s="15">
        <v>4.3</v>
      </c>
      <c r="Z7" s="15">
        <v>21.4</v>
      </c>
      <c r="AA7" s="15">
        <v>83.42</v>
      </c>
      <c r="AB7" s="15"/>
      <c r="AC7" s="15">
        <v>6.6</v>
      </c>
      <c r="AD7" s="15">
        <v>84.56</v>
      </c>
      <c r="AE7" s="15"/>
      <c r="AF7" s="15">
        <v>9.5</v>
      </c>
      <c r="AG7" s="15"/>
      <c r="AH7" s="15">
        <v>1</v>
      </c>
      <c r="AI7" s="15">
        <v>8.33</v>
      </c>
      <c r="AJ7" s="15">
        <v>11</v>
      </c>
      <c r="AK7" s="15">
        <v>2</v>
      </c>
      <c r="AL7" s="15"/>
      <c r="AM7" s="15"/>
      <c r="AN7" s="15">
        <v>346.32</v>
      </c>
      <c r="AO7" s="15">
        <v>20</v>
      </c>
      <c r="AP7" s="15">
        <v>12.1</v>
      </c>
      <c r="AQ7" s="15">
        <v>17.64</v>
      </c>
      <c r="AR7" s="15">
        <v>15.53</v>
      </c>
      <c r="AS7" s="15">
        <v>61.52</v>
      </c>
      <c r="AT7" s="15"/>
      <c r="AU7" s="15">
        <f>99.92-5</f>
        <v>94.92</v>
      </c>
      <c r="AV7" s="15"/>
      <c r="AW7" s="15"/>
      <c r="AX7" s="15"/>
      <c r="AY7" s="15">
        <v>22.67</v>
      </c>
      <c r="AZ7" s="15">
        <v>78.87</v>
      </c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>
        <v>55.87</v>
      </c>
      <c r="CM7" s="15"/>
      <c r="CN7" s="15"/>
      <c r="CO7" s="15"/>
      <c r="CP7" s="15">
        <v>1600.97</v>
      </c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>
        <v>856.64</v>
      </c>
      <c r="DF7" s="23"/>
    </row>
    <row r="8" spans="1:110" ht="22.9" customHeight="1">
      <c r="A8" s="7"/>
      <c r="B8" s="10"/>
      <c r="C8" s="10"/>
      <c r="D8" s="10"/>
      <c r="E8" s="10"/>
      <c r="F8" s="10" t="s">
        <v>19</v>
      </c>
      <c r="G8" s="16">
        <v>3948.18</v>
      </c>
      <c r="H8" s="16">
        <v>256.36</v>
      </c>
      <c r="I8" s="16">
        <v>186.17</v>
      </c>
      <c r="J8" s="16">
        <v>132.68</v>
      </c>
      <c r="K8" s="16"/>
      <c r="L8" s="16">
        <v>198.93</v>
      </c>
      <c r="M8" s="16">
        <v>161.30000000000001</v>
      </c>
      <c r="N8" s="16"/>
      <c r="O8" s="16">
        <v>80.650000000000006</v>
      </c>
      <c r="P8" s="16"/>
      <c r="Q8" s="16">
        <v>7.88</v>
      </c>
      <c r="R8" s="16">
        <v>180.62</v>
      </c>
      <c r="S8" s="16"/>
      <c r="T8" s="16">
        <v>21.26</v>
      </c>
      <c r="U8" s="16">
        <v>538.70000000000005</v>
      </c>
      <c r="V8" s="16">
        <v>7.55</v>
      </c>
      <c r="W8" s="16">
        <v>60.5</v>
      </c>
      <c r="X8" s="16"/>
      <c r="Y8" s="16">
        <v>4.3</v>
      </c>
      <c r="Z8" s="16">
        <v>21.4</v>
      </c>
      <c r="AA8" s="16">
        <v>83.42</v>
      </c>
      <c r="AB8" s="16"/>
      <c r="AC8" s="16">
        <v>6.6</v>
      </c>
      <c r="AD8" s="16">
        <v>84.56</v>
      </c>
      <c r="AE8" s="16"/>
      <c r="AF8" s="16">
        <v>9.5</v>
      </c>
      <c r="AG8" s="16"/>
      <c r="AH8" s="16">
        <v>1</v>
      </c>
      <c r="AI8" s="16">
        <v>8.33</v>
      </c>
      <c r="AJ8" s="16">
        <v>11</v>
      </c>
      <c r="AK8" s="16">
        <v>2</v>
      </c>
      <c r="AL8" s="16"/>
      <c r="AM8" s="16"/>
      <c r="AN8" s="16">
        <v>346.32</v>
      </c>
      <c r="AO8" s="16">
        <v>20</v>
      </c>
      <c r="AP8" s="16">
        <v>12.1</v>
      </c>
      <c r="AQ8" s="16">
        <v>17.64</v>
      </c>
      <c r="AR8" s="16">
        <v>15.53</v>
      </c>
      <c r="AS8" s="16">
        <v>61.52</v>
      </c>
      <c r="AT8" s="16"/>
      <c r="AU8" s="16">
        <f>99.92-5</f>
        <v>94.92</v>
      </c>
      <c r="AV8" s="16"/>
      <c r="AW8" s="16"/>
      <c r="AX8" s="16"/>
      <c r="AY8" s="16">
        <v>22.67</v>
      </c>
      <c r="AZ8" s="16">
        <v>78.87</v>
      </c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>
        <v>55.87</v>
      </c>
      <c r="CM8" s="16"/>
      <c r="CN8" s="16"/>
      <c r="CO8" s="16"/>
      <c r="CP8" s="16">
        <v>1600.97</v>
      </c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>
        <v>856.64</v>
      </c>
      <c r="DF8" s="21"/>
    </row>
    <row r="9" spans="1:110" ht="22.9" customHeight="1">
      <c r="A9" s="7"/>
      <c r="B9" s="10"/>
      <c r="C9" s="10"/>
      <c r="D9" s="10"/>
      <c r="E9" s="10"/>
      <c r="F9" s="10" t="s">
        <v>69</v>
      </c>
      <c r="G9" s="16">
        <f>3953.18-5</f>
        <v>3948.18</v>
      </c>
      <c r="H9" s="16">
        <v>256.36</v>
      </c>
      <c r="I9" s="16">
        <v>186.17</v>
      </c>
      <c r="J9" s="16">
        <v>132.68</v>
      </c>
      <c r="K9" s="16"/>
      <c r="L9" s="16"/>
      <c r="M9" s="16">
        <v>70.25</v>
      </c>
      <c r="N9" s="16"/>
      <c r="O9" s="16">
        <v>35.119999999999997</v>
      </c>
      <c r="P9" s="16"/>
      <c r="Q9" s="16">
        <v>2.2000000000000002</v>
      </c>
      <c r="R9" s="16">
        <v>76.400000000000006</v>
      </c>
      <c r="S9" s="16"/>
      <c r="T9" s="16">
        <v>21.26</v>
      </c>
      <c r="U9" s="16">
        <v>448.64</v>
      </c>
      <c r="V9" s="16">
        <v>5</v>
      </c>
      <c r="W9" s="16">
        <v>60</v>
      </c>
      <c r="X9" s="16"/>
      <c r="Y9" s="16">
        <v>0.8</v>
      </c>
      <c r="Z9" s="16">
        <v>16</v>
      </c>
      <c r="AA9" s="16">
        <v>39.36</v>
      </c>
      <c r="AB9" s="16"/>
      <c r="AC9" s="16"/>
      <c r="AD9" s="16">
        <v>48.13</v>
      </c>
      <c r="AE9" s="16"/>
      <c r="AF9" s="16"/>
      <c r="AG9" s="16"/>
      <c r="AH9" s="16"/>
      <c r="AI9" s="16"/>
      <c r="AJ9" s="16">
        <v>6.7</v>
      </c>
      <c r="AK9" s="16"/>
      <c r="AL9" s="16"/>
      <c r="AM9" s="16"/>
      <c r="AN9" s="16"/>
      <c r="AO9" s="16"/>
      <c r="AP9" s="16">
        <v>5.27</v>
      </c>
      <c r="AQ9" s="16">
        <v>7.76</v>
      </c>
      <c r="AR9" s="16">
        <v>7.83</v>
      </c>
      <c r="AS9" s="16">
        <v>49.6</v>
      </c>
      <c r="AT9" s="16"/>
      <c r="AU9" s="16">
        <f>19.31-5</f>
        <v>14.309999999999999</v>
      </c>
      <c r="AV9" s="16"/>
      <c r="AW9" s="16"/>
      <c r="AX9" s="16"/>
      <c r="AY9" s="16">
        <v>22.67</v>
      </c>
      <c r="AZ9" s="16">
        <v>52.27</v>
      </c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>
        <v>55.87</v>
      </c>
      <c r="CM9" s="16"/>
      <c r="CN9" s="16"/>
      <c r="CO9" s="16"/>
      <c r="CP9" s="16">
        <v>1600</v>
      </c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>
        <v>727.55</v>
      </c>
      <c r="DF9" s="21"/>
    </row>
    <row r="10" spans="1:110" ht="22.9" customHeight="1">
      <c r="A10" s="69"/>
      <c r="B10" s="10" t="s">
        <v>80</v>
      </c>
      <c r="C10" s="10" t="s">
        <v>81</v>
      </c>
      <c r="D10" s="10" t="s">
        <v>82</v>
      </c>
      <c r="E10" s="10" t="s">
        <v>68</v>
      </c>
      <c r="F10" s="10" t="s">
        <v>83</v>
      </c>
      <c r="G10" s="16">
        <v>50.67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>
        <v>1.67</v>
      </c>
      <c r="AV10" s="17"/>
      <c r="AW10" s="17"/>
      <c r="AX10" s="17"/>
      <c r="AY10" s="17"/>
      <c r="AZ10" s="17">
        <v>49</v>
      </c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22"/>
    </row>
    <row r="11" spans="1:110" ht="22.9" customHeight="1">
      <c r="A11" s="69"/>
      <c r="B11" s="10" t="s">
        <v>80</v>
      </c>
      <c r="C11" s="10" t="s">
        <v>81</v>
      </c>
      <c r="D11" s="10" t="s">
        <v>81</v>
      </c>
      <c r="E11" s="10" t="s">
        <v>68</v>
      </c>
      <c r="F11" s="10" t="s">
        <v>84</v>
      </c>
      <c r="G11" s="16">
        <v>70.25</v>
      </c>
      <c r="H11" s="17"/>
      <c r="I11" s="17"/>
      <c r="J11" s="17"/>
      <c r="K11" s="17"/>
      <c r="L11" s="17"/>
      <c r="M11" s="17">
        <v>70.25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22"/>
    </row>
    <row r="12" spans="1:110" ht="22.9" customHeight="1">
      <c r="A12" s="69"/>
      <c r="B12" s="10" t="s">
        <v>80</v>
      </c>
      <c r="C12" s="10" t="s">
        <v>85</v>
      </c>
      <c r="D12" s="10" t="s">
        <v>82</v>
      </c>
      <c r="E12" s="10" t="s">
        <v>68</v>
      </c>
      <c r="F12" s="10" t="s">
        <v>86</v>
      </c>
      <c r="G12" s="16">
        <v>22.67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>
        <v>22.67</v>
      </c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22"/>
    </row>
    <row r="13" spans="1:110" ht="22.9" customHeight="1">
      <c r="A13" s="69"/>
      <c r="B13" s="10" t="s">
        <v>87</v>
      </c>
      <c r="C13" s="10" t="s">
        <v>88</v>
      </c>
      <c r="D13" s="10" t="s">
        <v>82</v>
      </c>
      <c r="E13" s="10" t="s">
        <v>68</v>
      </c>
      <c r="F13" s="10" t="s">
        <v>89</v>
      </c>
      <c r="G13" s="16">
        <v>35.119999999999997</v>
      </c>
      <c r="H13" s="17"/>
      <c r="I13" s="17"/>
      <c r="J13" s="17"/>
      <c r="K13" s="17"/>
      <c r="L13" s="17"/>
      <c r="M13" s="17"/>
      <c r="N13" s="17"/>
      <c r="O13" s="17">
        <v>35.119999999999997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22"/>
    </row>
    <row r="14" spans="1:110" ht="22.9" customHeight="1">
      <c r="A14" s="69"/>
      <c r="B14" s="10" t="s">
        <v>90</v>
      </c>
      <c r="C14" s="10" t="s">
        <v>91</v>
      </c>
      <c r="D14" s="10" t="s">
        <v>82</v>
      </c>
      <c r="E14" s="10" t="s">
        <v>68</v>
      </c>
      <c r="F14" s="10" t="s">
        <v>92</v>
      </c>
      <c r="G14" s="16">
        <v>76.400000000000006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>
        <v>76.400000000000006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22"/>
    </row>
    <row r="15" spans="1:110" ht="22.9" customHeight="1">
      <c r="A15" s="69"/>
      <c r="B15" s="10" t="s">
        <v>93</v>
      </c>
      <c r="C15" s="10" t="s">
        <v>82</v>
      </c>
      <c r="D15" s="10" t="s">
        <v>82</v>
      </c>
      <c r="E15" s="10" t="s">
        <v>68</v>
      </c>
      <c r="F15" s="10" t="s">
        <v>94</v>
      </c>
      <c r="G15" s="16">
        <v>756.3</v>
      </c>
      <c r="H15" s="17">
        <v>256.36</v>
      </c>
      <c r="I15" s="17">
        <v>186.17</v>
      </c>
      <c r="J15" s="17">
        <v>132.68</v>
      </c>
      <c r="K15" s="17"/>
      <c r="L15" s="17"/>
      <c r="M15" s="17"/>
      <c r="N15" s="17"/>
      <c r="O15" s="17"/>
      <c r="P15" s="17"/>
      <c r="Q15" s="17">
        <v>2.2000000000000002</v>
      </c>
      <c r="R15" s="17"/>
      <c r="S15" s="17"/>
      <c r="T15" s="17">
        <v>1.36</v>
      </c>
      <c r="U15" s="17">
        <v>20</v>
      </c>
      <c r="V15" s="17">
        <v>5</v>
      </c>
      <c r="W15" s="17"/>
      <c r="X15" s="17"/>
      <c r="Y15" s="17">
        <v>0.8</v>
      </c>
      <c r="Z15" s="17">
        <v>16</v>
      </c>
      <c r="AA15" s="17"/>
      <c r="AB15" s="17"/>
      <c r="AC15" s="17"/>
      <c r="AD15" s="17">
        <v>42.67</v>
      </c>
      <c r="AE15" s="17"/>
      <c r="AF15" s="17"/>
      <c r="AG15" s="17"/>
      <c r="AH15" s="17"/>
      <c r="AI15" s="17"/>
      <c r="AJ15" s="17">
        <v>6.7</v>
      </c>
      <c r="AK15" s="17"/>
      <c r="AL15" s="17"/>
      <c r="AM15" s="17"/>
      <c r="AN15" s="17"/>
      <c r="AO15" s="17"/>
      <c r="AP15" s="17">
        <v>5.27</v>
      </c>
      <c r="AQ15" s="17">
        <v>7.76</v>
      </c>
      <c r="AR15" s="17">
        <v>7.83</v>
      </c>
      <c r="AS15" s="17">
        <v>49.6</v>
      </c>
      <c r="AT15" s="17"/>
      <c r="AU15" s="17">
        <v>12.64</v>
      </c>
      <c r="AV15" s="17"/>
      <c r="AW15" s="17"/>
      <c r="AX15" s="17"/>
      <c r="AY15" s="17"/>
      <c r="AZ15" s="17">
        <v>3.27</v>
      </c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22"/>
    </row>
    <row r="16" spans="1:110" ht="22.9" customHeight="1">
      <c r="A16" s="69"/>
      <c r="B16" s="10" t="s">
        <v>93</v>
      </c>
      <c r="C16" s="10" t="s">
        <v>82</v>
      </c>
      <c r="D16" s="10" t="s">
        <v>91</v>
      </c>
      <c r="E16" s="10" t="s">
        <v>68</v>
      </c>
      <c r="F16" s="10" t="s">
        <v>95</v>
      </c>
      <c r="G16" s="16">
        <f>354.36-5</f>
        <v>349.36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>
        <v>19.899999999999999</v>
      </c>
      <c r="U16" s="17">
        <v>168.64</v>
      </c>
      <c r="V16" s="17"/>
      <c r="W16" s="17">
        <v>60</v>
      </c>
      <c r="X16" s="17"/>
      <c r="Y16" s="17"/>
      <c r="Z16" s="17"/>
      <c r="AA16" s="17">
        <v>39.36</v>
      </c>
      <c r="AB16" s="17"/>
      <c r="AC16" s="17"/>
      <c r="AD16" s="17">
        <v>5.46</v>
      </c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>
        <v>55.87</v>
      </c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>
        <v>0.13</v>
      </c>
      <c r="DF16" s="22"/>
    </row>
    <row r="17" spans="1:110" ht="22.9" customHeight="1">
      <c r="A17" s="69"/>
      <c r="B17" s="10" t="s">
        <v>93</v>
      </c>
      <c r="C17" s="10" t="s">
        <v>82</v>
      </c>
      <c r="D17" s="10" t="s">
        <v>96</v>
      </c>
      <c r="E17" s="10" t="s">
        <v>68</v>
      </c>
      <c r="F17" s="10" t="s">
        <v>351</v>
      </c>
      <c r="G17" s="16">
        <v>679.15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>
        <v>679.15</v>
      </c>
      <c r="DF17" s="22"/>
    </row>
    <row r="18" spans="1:110" ht="22.9" customHeight="1">
      <c r="A18" s="69"/>
      <c r="B18" s="10" t="s">
        <v>93</v>
      </c>
      <c r="C18" s="10" t="s">
        <v>82</v>
      </c>
      <c r="D18" s="10" t="s">
        <v>98</v>
      </c>
      <c r="E18" s="10" t="s">
        <v>68</v>
      </c>
      <c r="F18" s="10" t="s">
        <v>99</v>
      </c>
      <c r="G18" s="16">
        <v>1907.45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>
        <v>260</v>
      </c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>
        <v>1600</v>
      </c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>
        <v>47.45</v>
      </c>
      <c r="DF18" s="22"/>
    </row>
    <row r="19" spans="1:110" ht="22.9" customHeight="1">
      <c r="A19" s="69"/>
      <c r="B19" s="10" t="s">
        <v>93</v>
      </c>
      <c r="C19" s="10" t="s">
        <v>81</v>
      </c>
      <c r="D19" s="10" t="s">
        <v>98</v>
      </c>
      <c r="E19" s="10" t="s">
        <v>68</v>
      </c>
      <c r="F19" s="10" t="s">
        <v>100</v>
      </c>
      <c r="G19" s="16">
        <v>0.82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>
        <v>0.82</v>
      </c>
      <c r="DF19" s="22"/>
    </row>
  </sheetData>
  <mergeCells count="124">
    <mergeCell ref="CO5:CO6"/>
    <mergeCell ref="CP5:CP6"/>
    <mergeCell ref="CQ5:CQ6"/>
    <mergeCell ref="DA5:DA6"/>
    <mergeCell ref="DB5:DB6"/>
    <mergeCell ref="DC5:DC6"/>
    <mergeCell ref="DD5:DD6"/>
    <mergeCell ref="DE5:DE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B5:D5"/>
    <mergeCell ref="A10:A19"/>
    <mergeCell ref="E5:E6"/>
    <mergeCell ref="F5:F6"/>
    <mergeCell ref="G4:G6"/>
    <mergeCell ref="H5:H6"/>
    <mergeCell ref="I5:I6"/>
    <mergeCell ref="J5:J6"/>
    <mergeCell ref="K5:K6"/>
    <mergeCell ref="B1:D1"/>
    <mergeCell ref="G1:DE1"/>
    <mergeCell ref="B2:DE2"/>
    <mergeCell ref="B3:F3"/>
    <mergeCell ref="H3:DE3"/>
    <mergeCell ref="B4:F4"/>
    <mergeCell ref="H4:T4"/>
    <mergeCell ref="U4:AU4"/>
    <mergeCell ref="AV4:BG4"/>
    <mergeCell ref="BI4:BL4"/>
    <mergeCell ref="BM4:BN4"/>
    <mergeCell ref="BO4:BZ4"/>
    <mergeCell ref="CA4:CP4"/>
    <mergeCell ref="CQ4:CR4"/>
    <mergeCell ref="CS4:CW4"/>
    <mergeCell ref="CX4:CZ4"/>
    <mergeCell ref="DA4:DE4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pane ySplit="6" topLeftCell="A7" activePane="bottomLeft" state="frozen"/>
      <selection pane="bottomLeft" activeCell="E7" sqref="A7:E7"/>
    </sheetView>
  </sheetViews>
  <sheetFormatPr defaultColWidth="9.75" defaultRowHeight="14.25"/>
  <cols>
    <col min="1" max="1" width="1.5" customWidth="1"/>
    <col min="2" max="3" width="6.125" customWidth="1"/>
    <col min="4" max="4" width="16.5" customWidth="1"/>
    <col min="5" max="5" width="41" customWidth="1"/>
    <col min="6" max="8" width="16.5" customWidth="1"/>
    <col min="9" max="9" width="1.5" customWidth="1"/>
    <col min="10" max="10" width="9.75" customWidth="1"/>
  </cols>
  <sheetData>
    <row r="1" spans="1:10" ht="16.350000000000001" customHeight="1">
      <c r="A1" s="2"/>
      <c r="B1" s="70"/>
      <c r="C1" s="70"/>
      <c r="D1" s="26"/>
      <c r="E1" s="26"/>
      <c r="F1" s="1"/>
      <c r="G1" s="1"/>
      <c r="H1" s="32" t="s">
        <v>285</v>
      </c>
      <c r="I1" s="36"/>
    </row>
    <row r="2" spans="1:10" ht="22.9" customHeight="1">
      <c r="A2" s="1"/>
      <c r="B2" s="67" t="s">
        <v>286</v>
      </c>
      <c r="C2" s="67"/>
      <c r="D2" s="67"/>
      <c r="E2" s="67"/>
      <c r="F2" s="67"/>
      <c r="G2" s="67"/>
      <c r="H2" s="67"/>
      <c r="I2" s="36"/>
    </row>
    <row r="3" spans="1:10" ht="19.5" customHeight="1">
      <c r="A3" s="3"/>
      <c r="B3" s="68" t="s">
        <v>354</v>
      </c>
      <c r="C3" s="68"/>
      <c r="D3" s="68"/>
      <c r="E3" s="68"/>
      <c r="G3" s="3"/>
      <c r="H3" s="33" t="s">
        <v>2</v>
      </c>
      <c r="I3" s="36"/>
    </row>
    <row r="4" spans="1:10" ht="24.4" customHeight="1">
      <c r="A4" s="5"/>
      <c r="B4" s="64" t="s">
        <v>5</v>
      </c>
      <c r="C4" s="64"/>
      <c r="D4" s="64"/>
      <c r="E4" s="64"/>
      <c r="F4" s="64" t="s">
        <v>72</v>
      </c>
      <c r="G4" s="64"/>
      <c r="H4" s="64"/>
      <c r="I4" s="36"/>
    </row>
    <row r="5" spans="1:10" ht="24.4" customHeight="1">
      <c r="A5" s="5"/>
      <c r="B5" s="64" t="s">
        <v>76</v>
      </c>
      <c r="C5" s="64"/>
      <c r="D5" s="64" t="s">
        <v>65</v>
      </c>
      <c r="E5" s="64" t="s">
        <v>66</v>
      </c>
      <c r="F5" s="64" t="s">
        <v>54</v>
      </c>
      <c r="G5" s="64" t="s">
        <v>287</v>
      </c>
      <c r="H5" s="64" t="s">
        <v>288</v>
      </c>
      <c r="I5" s="36"/>
    </row>
    <row r="6" spans="1:10" ht="24.4" customHeight="1">
      <c r="A6" s="13"/>
      <c r="B6" s="27" t="s">
        <v>77</v>
      </c>
      <c r="C6" s="27" t="s">
        <v>78</v>
      </c>
      <c r="D6" s="64"/>
      <c r="E6" s="64"/>
      <c r="F6" s="64"/>
      <c r="G6" s="64"/>
      <c r="H6" s="64"/>
      <c r="I6" s="36"/>
    </row>
    <row r="7" spans="1:10" ht="22.9" customHeight="1">
      <c r="A7" s="5"/>
      <c r="B7" s="28"/>
      <c r="C7" s="28"/>
      <c r="D7" s="28"/>
      <c r="E7" s="9" t="s">
        <v>67</v>
      </c>
      <c r="F7" s="34">
        <v>1012.24</v>
      </c>
      <c r="G7" s="34">
        <v>835.47</v>
      </c>
      <c r="H7" s="34">
        <v>176.77</v>
      </c>
      <c r="I7" s="36"/>
    </row>
    <row r="8" spans="1:10" ht="22.9" customHeight="1">
      <c r="A8" s="5"/>
      <c r="B8" s="29" t="s">
        <v>19</v>
      </c>
      <c r="C8" s="29" t="s">
        <v>19</v>
      </c>
      <c r="D8" s="30"/>
      <c r="E8" s="30" t="s">
        <v>19</v>
      </c>
      <c r="F8" s="35">
        <v>1012.24</v>
      </c>
      <c r="G8" s="35">
        <v>835.47</v>
      </c>
      <c r="H8" s="35">
        <v>176.77</v>
      </c>
      <c r="I8" s="36"/>
    </row>
    <row r="9" spans="1:10" ht="22.9" customHeight="1">
      <c r="A9" s="5"/>
      <c r="B9" s="29" t="s">
        <v>19</v>
      </c>
      <c r="C9" s="29" t="s">
        <v>19</v>
      </c>
      <c r="D9" s="30" t="s">
        <v>68</v>
      </c>
      <c r="E9" s="30" t="s">
        <v>69</v>
      </c>
      <c r="F9" s="35">
        <v>1012.24</v>
      </c>
      <c r="G9" s="35">
        <v>835.47</v>
      </c>
      <c r="H9" s="35">
        <v>176.77</v>
      </c>
      <c r="I9" s="36"/>
      <c r="J9" s="60">
        <f>H9+'2-1'!AL9</f>
        <v>201.64000000000001</v>
      </c>
    </row>
    <row r="10" spans="1:10" ht="22.9" customHeight="1">
      <c r="A10" s="5"/>
      <c r="B10" s="29" t="s">
        <v>19</v>
      </c>
      <c r="C10" s="29" t="s">
        <v>19</v>
      </c>
      <c r="D10" s="30" t="s">
        <v>289</v>
      </c>
      <c r="E10" s="30" t="s">
        <v>290</v>
      </c>
      <c r="F10" s="35">
        <v>760.54</v>
      </c>
      <c r="G10" s="35">
        <v>760.54</v>
      </c>
      <c r="H10" s="35"/>
      <c r="I10" s="36"/>
    </row>
    <row r="11" spans="1:10" ht="22.9" customHeight="1">
      <c r="A11" s="65"/>
      <c r="B11" s="29" t="s">
        <v>154</v>
      </c>
      <c r="C11" s="29" t="s">
        <v>155</v>
      </c>
      <c r="D11" s="30" t="s">
        <v>291</v>
      </c>
      <c r="E11" s="30" t="s">
        <v>292</v>
      </c>
      <c r="F11" s="35">
        <v>575.21</v>
      </c>
      <c r="G11" s="35">
        <v>575.21</v>
      </c>
      <c r="H11" s="35"/>
      <c r="I11" s="36"/>
    </row>
    <row r="12" spans="1:10" ht="22.9" customHeight="1">
      <c r="A12" s="65"/>
      <c r="B12" s="29" t="s">
        <v>154</v>
      </c>
      <c r="C12" s="29" t="s">
        <v>159</v>
      </c>
      <c r="D12" s="30" t="s">
        <v>293</v>
      </c>
      <c r="E12" s="30" t="s">
        <v>294</v>
      </c>
      <c r="F12" s="35">
        <v>76.400000000000006</v>
      </c>
      <c r="G12" s="35">
        <v>76.400000000000006</v>
      </c>
      <c r="H12" s="35"/>
      <c r="I12" s="36"/>
    </row>
    <row r="13" spans="1:10" ht="22.9" customHeight="1">
      <c r="A13" s="65"/>
      <c r="B13" s="29" t="s">
        <v>154</v>
      </c>
      <c r="C13" s="29" t="s">
        <v>157</v>
      </c>
      <c r="D13" s="30" t="s">
        <v>295</v>
      </c>
      <c r="E13" s="30" t="s">
        <v>296</v>
      </c>
      <c r="F13" s="35">
        <v>107.57</v>
      </c>
      <c r="G13" s="35">
        <v>107.57</v>
      </c>
      <c r="H13" s="35"/>
      <c r="I13" s="36"/>
    </row>
    <row r="14" spans="1:10" ht="22.9" customHeight="1">
      <c r="A14" s="65"/>
      <c r="B14" s="29" t="s">
        <v>154</v>
      </c>
      <c r="C14" s="29" t="s">
        <v>161</v>
      </c>
      <c r="D14" s="30" t="s">
        <v>297</v>
      </c>
      <c r="E14" s="30" t="s">
        <v>298</v>
      </c>
      <c r="F14" s="35">
        <v>1.36</v>
      </c>
      <c r="G14" s="35">
        <v>1.36</v>
      </c>
      <c r="H14" s="35"/>
      <c r="I14" s="36"/>
    </row>
    <row r="15" spans="1:10" ht="22.9" customHeight="1">
      <c r="B15" s="29" t="s">
        <v>19</v>
      </c>
      <c r="C15" s="29" t="s">
        <v>19</v>
      </c>
      <c r="D15" s="30" t="s">
        <v>299</v>
      </c>
      <c r="E15" s="30" t="s">
        <v>300</v>
      </c>
      <c r="F15" s="35">
        <v>176.77</v>
      </c>
      <c r="G15" s="35"/>
      <c r="H15" s="35">
        <v>176.77</v>
      </c>
      <c r="I15" s="36"/>
    </row>
    <row r="16" spans="1:10" ht="22.9" customHeight="1">
      <c r="A16" s="65"/>
      <c r="B16" s="29" t="s">
        <v>164</v>
      </c>
      <c r="C16" s="29" t="s">
        <v>155</v>
      </c>
      <c r="D16" s="30" t="s">
        <v>301</v>
      </c>
      <c r="E16" s="30" t="s">
        <v>302</v>
      </c>
      <c r="F16" s="35">
        <v>147.94</v>
      </c>
      <c r="G16" s="35"/>
      <c r="H16" s="35">
        <v>147.94</v>
      </c>
      <c r="I16" s="36"/>
    </row>
    <row r="17" spans="1:9" ht="22.9" customHeight="1">
      <c r="A17" s="65"/>
      <c r="B17" s="29" t="s">
        <v>164</v>
      </c>
      <c r="C17" s="29" t="s">
        <v>170</v>
      </c>
      <c r="D17" s="30" t="s">
        <v>303</v>
      </c>
      <c r="E17" s="30" t="s">
        <v>304</v>
      </c>
      <c r="F17" s="35">
        <v>7.83</v>
      </c>
      <c r="G17" s="35"/>
      <c r="H17" s="35">
        <v>7.83</v>
      </c>
      <c r="I17" s="36"/>
    </row>
    <row r="18" spans="1:9" ht="22.9" customHeight="1">
      <c r="A18" s="65"/>
      <c r="B18" s="29" t="s">
        <v>164</v>
      </c>
      <c r="C18" s="29" t="s">
        <v>161</v>
      </c>
      <c r="D18" s="30" t="s">
        <v>305</v>
      </c>
      <c r="E18" s="30" t="s">
        <v>306</v>
      </c>
      <c r="F18" s="35">
        <v>14.31</v>
      </c>
      <c r="G18" s="35"/>
      <c r="H18" s="35">
        <v>14.31</v>
      </c>
      <c r="I18" s="36"/>
    </row>
    <row r="19" spans="1:9" ht="22.9" customHeight="1">
      <c r="A19" s="65"/>
      <c r="B19" s="29" t="s">
        <v>164</v>
      </c>
      <c r="C19" s="29" t="s">
        <v>168</v>
      </c>
      <c r="D19" s="30" t="s">
        <v>307</v>
      </c>
      <c r="E19" s="30" t="s">
        <v>308</v>
      </c>
      <c r="F19" s="35">
        <v>6.7</v>
      </c>
      <c r="G19" s="35"/>
      <c r="H19" s="35">
        <v>6.7</v>
      </c>
      <c r="I19" s="36"/>
    </row>
    <row r="20" spans="1:9" ht="22.9" customHeight="1">
      <c r="B20" s="29" t="s">
        <v>19</v>
      </c>
      <c r="C20" s="29" t="s">
        <v>19</v>
      </c>
      <c r="D20" s="30" t="s">
        <v>309</v>
      </c>
      <c r="E20" s="30" t="s">
        <v>310</v>
      </c>
      <c r="F20" s="35">
        <v>74.930000000000007</v>
      </c>
      <c r="G20" s="35">
        <v>74.930000000000007</v>
      </c>
      <c r="H20" s="35"/>
      <c r="I20" s="36"/>
    </row>
    <row r="21" spans="1:9" ht="22.9" customHeight="1">
      <c r="A21" s="5"/>
      <c r="B21" s="29" t="s">
        <v>178</v>
      </c>
      <c r="C21" s="29" t="s">
        <v>155</v>
      </c>
      <c r="D21" s="30" t="s">
        <v>311</v>
      </c>
      <c r="E21" s="30" t="s">
        <v>312</v>
      </c>
      <c r="F21" s="35">
        <v>74.930000000000007</v>
      </c>
      <c r="G21" s="35">
        <v>74.930000000000007</v>
      </c>
      <c r="H21" s="35"/>
      <c r="I21" s="36"/>
    </row>
    <row r="22" spans="1:9" ht="9.75" customHeight="1">
      <c r="A22" s="11"/>
      <c r="B22" s="11"/>
      <c r="C22" s="11"/>
      <c r="D22" s="31"/>
      <c r="E22" s="11"/>
      <c r="F22" s="11"/>
      <c r="G22" s="11"/>
      <c r="H22" s="11"/>
      <c r="I22" s="37"/>
    </row>
  </sheetData>
  <mergeCells count="13">
    <mergeCell ref="A11:A14"/>
    <mergeCell ref="A16:A19"/>
    <mergeCell ref="E5:E6"/>
    <mergeCell ref="B1:C1"/>
    <mergeCell ref="B2:H2"/>
    <mergeCell ref="B3:E3"/>
    <mergeCell ref="B4:E4"/>
    <mergeCell ref="F4:H4"/>
    <mergeCell ref="F5:F6"/>
    <mergeCell ref="G5:G6"/>
    <mergeCell ref="H5:H6"/>
    <mergeCell ref="D5:D6"/>
    <mergeCell ref="B5:C5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workbookViewId="0">
      <pane ySplit="5" topLeftCell="A6" activePane="bottomLeft" state="frozen"/>
      <selection pane="bottomLeft" activeCell="G7" sqref="G6:G7"/>
    </sheetView>
  </sheetViews>
  <sheetFormatPr defaultColWidth="9.75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7" width="16.5" customWidth="1"/>
    <col min="8" max="8" width="1.5" customWidth="1"/>
    <col min="9" max="10" width="9.75" customWidth="1"/>
  </cols>
  <sheetData>
    <row r="1" spans="1:8" ht="16.350000000000001" customHeight="1">
      <c r="A1" s="1"/>
      <c r="B1" s="70"/>
      <c r="C1" s="70"/>
      <c r="D1" s="70"/>
      <c r="E1" s="13"/>
      <c r="F1" s="13"/>
      <c r="G1" s="18" t="s">
        <v>313</v>
      </c>
      <c r="H1" s="5"/>
    </row>
    <row r="2" spans="1:8" ht="22.9" customHeight="1">
      <c r="A2" s="1"/>
      <c r="B2" s="67" t="s">
        <v>314</v>
      </c>
      <c r="C2" s="67"/>
      <c r="D2" s="67"/>
      <c r="E2" s="67"/>
      <c r="F2" s="67"/>
      <c r="G2" s="67"/>
      <c r="H2" s="5" t="s">
        <v>1</v>
      </c>
    </row>
    <row r="3" spans="1:8" ht="19.5" customHeight="1">
      <c r="A3" s="3"/>
      <c r="B3" s="68" t="s">
        <v>354</v>
      </c>
      <c r="C3" s="68"/>
      <c r="D3" s="68"/>
      <c r="E3" s="68"/>
      <c r="F3" s="68"/>
      <c r="G3" s="19" t="s">
        <v>2</v>
      </c>
      <c r="H3" s="20"/>
    </row>
    <row r="4" spans="1:8" ht="24.4" customHeight="1">
      <c r="A4" s="7"/>
      <c r="B4" s="71" t="s">
        <v>76</v>
      </c>
      <c r="C4" s="71"/>
      <c r="D4" s="71"/>
      <c r="E4" s="71" t="s">
        <v>65</v>
      </c>
      <c r="F4" s="71" t="s">
        <v>66</v>
      </c>
      <c r="G4" s="71" t="s">
        <v>315</v>
      </c>
      <c r="H4" s="21"/>
    </row>
    <row r="5" spans="1:8" ht="24.4" customHeight="1">
      <c r="A5" s="7"/>
      <c r="B5" s="6" t="s">
        <v>77</v>
      </c>
      <c r="C5" s="6" t="s">
        <v>78</v>
      </c>
      <c r="D5" s="6" t="s">
        <v>79</v>
      </c>
      <c r="E5" s="71"/>
      <c r="F5" s="71"/>
      <c r="G5" s="71"/>
      <c r="H5" s="22"/>
    </row>
    <row r="6" spans="1:8" ht="22.9" customHeight="1">
      <c r="A6" s="8"/>
      <c r="B6" s="9"/>
      <c r="C6" s="9"/>
      <c r="D6" s="9"/>
      <c r="E6" s="9"/>
      <c r="F6" s="9" t="s">
        <v>67</v>
      </c>
      <c r="G6" s="15">
        <v>2935.94</v>
      </c>
      <c r="H6" s="23"/>
    </row>
    <row r="7" spans="1:8" ht="22.9" customHeight="1">
      <c r="A7" s="7"/>
      <c r="B7" s="10"/>
      <c r="C7" s="10"/>
      <c r="D7" s="10"/>
      <c r="E7" s="10"/>
      <c r="F7" s="10" t="s">
        <v>19</v>
      </c>
      <c r="G7" s="16">
        <v>2935.94</v>
      </c>
      <c r="H7" s="21"/>
    </row>
    <row r="8" spans="1:8" ht="22.9" customHeight="1">
      <c r="A8" s="7"/>
      <c r="B8" s="10"/>
      <c r="C8" s="10"/>
      <c r="D8" s="10"/>
      <c r="E8" s="10"/>
      <c r="F8" s="10" t="s">
        <v>69</v>
      </c>
      <c r="G8" s="16">
        <f>2940.94-5</f>
        <v>2935.94</v>
      </c>
      <c r="H8" s="21"/>
    </row>
    <row r="9" spans="1:8" ht="22.9" customHeight="1">
      <c r="A9" s="7"/>
      <c r="B9" s="10"/>
      <c r="C9" s="10"/>
      <c r="D9" s="10"/>
      <c r="E9" s="10"/>
      <c r="F9" s="10" t="s">
        <v>95</v>
      </c>
      <c r="G9" s="16">
        <f>353.52-5</f>
        <v>348.52</v>
      </c>
      <c r="H9" s="22"/>
    </row>
    <row r="10" spans="1:8" ht="22.9" customHeight="1">
      <c r="A10" s="69"/>
      <c r="B10" s="10" t="s">
        <v>93</v>
      </c>
      <c r="C10" s="10" t="s">
        <v>82</v>
      </c>
      <c r="D10" s="10" t="s">
        <v>91</v>
      </c>
      <c r="E10" s="10" t="s">
        <v>68</v>
      </c>
      <c r="F10" s="10" t="s">
        <v>316</v>
      </c>
      <c r="G10" s="17">
        <v>10</v>
      </c>
      <c r="H10" s="22"/>
    </row>
    <row r="11" spans="1:8" ht="22.9" customHeight="1">
      <c r="A11" s="69"/>
      <c r="B11" s="10" t="s">
        <v>93</v>
      </c>
      <c r="C11" s="10" t="s">
        <v>82</v>
      </c>
      <c r="D11" s="10" t="s">
        <v>91</v>
      </c>
      <c r="E11" s="10" t="s">
        <v>68</v>
      </c>
      <c r="F11" s="10" t="s">
        <v>317</v>
      </c>
      <c r="G11" s="17">
        <v>137.93</v>
      </c>
      <c r="H11" s="22"/>
    </row>
    <row r="12" spans="1:8" ht="22.9" customHeight="1">
      <c r="A12" s="69"/>
      <c r="B12" s="10" t="s">
        <v>93</v>
      </c>
      <c r="C12" s="10" t="s">
        <v>82</v>
      </c>
      <c r="D12" s="10" t="s">
        <v>91</v>
      </c>
      <c r="E12" s="10" t="s">
        <v>68</v>
      </c>
      <c r="F12" s="10" t="s">
        <v>318</v>
      </c>
      <c r="G12" s="17">
        <v>19.899999999999999</v>
      </c>
      <c r="H12" s="22"/>
    </row>
    <row r="13" spans="1:8" ht="22.9" customHeight="1">
      <c r="A13" s="69"/>
      <c r="B13" s="10" t="s">
        <v>93</v>
      </c>
      <c r="C13" s="10" t="s">
        <v>82</v>
      </c>
      <c r="D13" s="10" t="s">
        <v>91</v>
      </c>
      <c r="E13" s="10" t="s">
        <v>68</v>
      </c>
      <c r="F13" s="10" t="s">
        <v>319</v>
      </c>
      <c r="G13" s="17">
        <v>9.36</v>
      </c>
      <c r="H13" s="22"/>
    </row>
    <row r="14" spans="1:8" ht="22.9" customHeight="1">
      <c r="A14" s="69"/>
      <c r="B14" s="10" t="s">
        <v>93</v>
      </c>
      <c r="C14" s="10" t="s">
        <v>82</v>
      </c>
      <c r="D14" s="10" t="s">
        <v>91</v>
      </c>
      <c r="E14" s="10" t="s">
        <v>68</v>
      </c>
      <c r="F14" s="10" t="s">
        <v>320</v>
      </c>
      <c r="G14" s="17">
        <v>30</v>
      </c>
      <c r="H14" s="22"/>
    </row>
    <row r="15" spans="1:8" ht="22.9" customHeight="1">
      <c r="A15" s="69"/>
      <c r="B15" s="10" t="s">
        <v>93</v>
      </c>
      <c r="C15" s="10" t="s">
        <v>82</v>
      </c>
      <c r="D15" s="10" t="s">
        <v>91</v>
      </c>
      <c r="E15" s="10" t="s">
        <v>68</v>
      </c>
      <c r="F15" s="10" t="s">
        <v>321</v>
      </c>
      <c r="G15" s="17">
        <v>55.87</v>
      </c>
      <c r="H15" s="22"/>
    </row>
    <row r="16" spans="1:8" ht="22.9" customHeight="1">
      <c r="A16" s="69"/>
      <c r="B16" s="10" t="s">
        <v>93</v>
      </c>
      <c r="C16" s="10" t="s">
        <v>82</v>
      </c>
      <c r="D16" s="10" t="s">
        <v>91</v>
      </c>
      <c r="E16" s="10" t="s">
        <v>68</v>
      </c>
      <c r="F16" s="10" t="s">
        <v>322</v>
      </c>
      <c r="G16" s="17">
        <v>20</v>
      </c>
      <c r="H16" s="22"/>
    </row>
    <row r="17" spans="1:8" ht="22.9" customHeight="1">
      <c r="A17" s="69"/>
      <c r="B17" s="10" t="s">
        <v>93</v>
      </c>
      <c r="C17" s="10" t="s">
        <v>82</v>
      </c>
      <c r="D17" s="10" t="s">
        <v>91</v>
      </c>
      <c r="E17" s="10" t="s">
        <v>68</v>
      </c>
      <c r="F17" s="10" t="s">
        <v>323</v>
      </c>
      <c r="G17" s="17">
        <v>5.46</v>
      </c>
      <c r="H17" s="22"/>
    </row>
    <row r="18" spans="1:8" ht="22.9" customHeight="1">
      <c r="A18" s="69"/>
      <c r="B18" s="10" t="s">
        <v>93</v>
      </c>
      <c r="C18" s="10" t="s">
        <v>82</v>
      </c>
      <c r="D18" s="10" t="s">
        <v>91</v>
      </c>
      <c r="E18" s="10" t="s">
        <v>68</v>
      </c>
      <c r="F18" s="10" t="s">
        <v>324</v>
      </c>
      <c r="G18" s="17">
        <v>50</v>
      </c>
      <c r="H18" s="22"/>
    </row>
    <row r="19" spans="1:8" ht="22.9" customHeight="1">
      <c r="A19" s="69"/>
      <c r="B19" s="10" t="s">
        <v>93</v>
      </c>
      <c r="C19" s="10" t="s">
        <v>82</v>
      </c>
      <c r="D19" s="10" t="s">
        <v>91</v>
      </c>
      <c r="E19" s="10" t="s">
        <v>68</v>
      </c>
      <c r="F19" s="10" t="s">
        <v>325</v>
      </c>
      <c r="G19" s="17">
        <v>10</v>
      </c>
      <c r="H19" s="22"/>
    </row>
    <row r="20" spans="1:8" ht="22.9" customHeight="1">
      <c r="B20" s="10"/>
      <c r="C20" s="10"/>
      <c r="D20" s="10"/>
      <c r="E20" s="10"/>
      <c r="F20" s="10" t="s">
        <v>97</v>
      </c>
      <c r="G20" s="16">
        <v>679.15</v>
      </c>
      <c r="H20" s="22"/>
    </row>
    <row r="21" spans="1:8" ht="22.9" customHeight="1">
      <c r="A21" s="7"/>
      <c r="B21" s="10" t="s">
        <v>93</v>
      </c>
      <c r="C21" s="10" t="s">
        <v>82</v>
      </c>
      <c r="D21" s="10" t="s">
        <v>96</v>
      </c>
      <c r="E21" s="10" t="s">
        <v>68</v>
      </c>
      <c r="F21" s="10" t="s">
        <v>326</v>
      </c>
      <c r="G21" s="17">
        <v>679.15</v>
      </c>
      <c r="H21" s="22"/>
    </row>
    <row r="22" spans="1:8" ht="22.9" customHeight="1">
      <c r="B22" s="10"/>
      <c r="C22" s="10"/>
      <c r="D22" s="10"/>
      <c r="E22" s="10"/>
      <c r="F22" s="10" t="s">
        <v>99</v>
      </c>
      <c r="G22" s="16">
        <v>1907.45</v>
      </c>
      <c r="H22" s="22"/>
    </row>
    <row r="23" spans="1:8" ht="22.9" customHeight="1">
      <c r="A23" s="69"/>
      <c r="B23" s="10" t="s">
        <v>93</v>
      </c>
      <c r="C23" s="10" t="s">
        <v>82</v>
      </c>
      <c r="D23" s="10" t="s">
        <v>98</v>
      </c>
      <c r="E23" s="10" t="s">
        <v>68</v>
      </c>
      <c r="F23" s="10" t="s">
        <v>327</v>
      </c>
      <c r="G23" s="17">
        <v>10</v>
      </c>
      <c r="H23" s="22"/>
    </row>
    <row r="24" spans="1:8" ht="22.9" customHeight="1">
      <c r="A24" s="69"/>
      <c r="B24" s="10" t="s">
        <v>93</v>
      </c>
      <c r="C24" s="10" t="s">
        <v>82</v>
      </c>
      <c r="D24" s="10" t="s">
        <v>98</v>
      </c>
      <c r="E24" s="10" t="s">
        <v>68</v>
      </c>
      <c r="F24" s="10" t="s">
        <v>328</v>
      </c>
      <c r="G24" s="17">
        <v>37.450000000000003</v>
      </c>
      <c r="H24" s="22"/>
    </row>
    <row r="25" spans="1:8" ht="22.9" customHeight="1">
      <c r="A25" s="69"/>
      <c r="B25" s="10" t="s">
        <v>93</v>
      </c>
      <c r="C25" s="10" t="s">
        <v>82</v>
      </c>
      <c r="D25" s="10" t="s">
        <v>98</v>
      </c>
      <c r="E25" s="10" t="s">
        <v>68</v>
      </c>
      <c r="F25" s="10" t="s">
        <v>329</v>
      </c>
      <c r="G25" s="17">
        <v>200</v>
      </c>
      <c r="H25" s="22"/>
    </row>
    <row r="26" spans="1:8" ht="22.9" customHeight="1">
      <c r="A26" s="69"/>
      <c r="B26" s="10" t="s">
        <v>93</v>
      </c>
      <c r="C26" s="10" t="s">
        <v>82</v>
      </c>
      <c r="D26" s="10" t="s">
        <v>98</v>
      </c>
      <c r="E26" s="10" t="s">
        <v>68</v>
      </c>
      <c r="F26" s="10" t="s">
        <v>330</v>
      </c>
      <c r="G26" s="17">
        <v>1600</v>
      </c>
      <c r="H26" s="22"/>
    </row>
    <row r="27" spans="1:8" ht="22.9" customHeight="1">
      <c r="A27" s="69"/>
      <c r="B27" s="10" t="s">
        <v>93</v>
      </c>
      <c r="C27" s="10" t="s">
        <v>82</v>
      </c>
      <c r="D27" s="10" t="s">
        <v>98</v>
      </c>
      <c r="E27" s="10" t="s">
        <v>68</v>
      </c>
      <c r="F27" s="10" t="s">
        <v>331</v>
      </c>
      <c r="G27" s="17">
        <v>60</v>
      </c>
      <c r="H27" s="22"/>
    </row>
    <row r="28" spans="1:8" ht="22.9" customHeight="1">
      <c r="B28" s="10"/>
      <c r="C28" s="10"/>
      <c r="D28" s="10"/>
      <c r="E28" s="10"/>
      <c r="F28" s="10" t="s">
        <v>100</v>
      </c>
      <c r="G28" s="16">
        <v>0.82</v>
      </c>
      <c r="H28" s="22"/>
    </row>
    <row r="29" spans="1:8" ht="22.9" customHeight="1">
      <c r="A29" s="7"/>
      <c r="B29" s="10" t="s">
        <v>93</v>
      </c>
      <c r="C29" s="10" t="s">
        <v>81</v>
      </c>
      <c r="D29" s="10" t="s">
        <v>98</v>
      </c>
      <c r="E29" s="10" t="s">
        <v>68</v>
      </c>
      <c r="F29" s="10" t="s">
        <v>332</v>
      </c>
      <c r="G29" s="17">
        <v>0.82</v>
      </c>
      <c r="H29" s="22"/>
    </row>
    <row r="30" spans="1:8" ht="22.9" customHeight="1">
      <c r="B30" s="10"/>
      <c r="C30" s="10"/>
      <c r="D30" s="10"/>
      <c r="E30" s="10"/>
      <c r="F30" s="10" t="s">
        <v>70</v>
      </c>
      <c r="G30" s="16">
        <v>17.62</v>
      </c>
      <c r="H30" s="21"/>
    </row>
    <row r="31" spans="1:8" ht="22.9" customHeight="1">
      <c r="A31" s="7"/>
      <c r="B31" s="10"/>
      <c r="C31" s="10"/>
      <c r="D31" s="10"/>
      <c r="E31" s="10"/>
      <c r="F31" s="10" t="s">
        <v>101</v>
      </c>
      <c r="G31" s="16">
        <v>0.6</v>
      </c>
      <c r="H31" s="22"/>
    </row>
    <row r="32" spans="1:8" ht="22.9" customHeight="1">
      <c r="A32" s="7"/>
      <c r="B32" s="10"/>
      <c r="C32" s="10"/>
      <c r="D32" s="10"/>
      <c r="E32" s="10"/>
      <c r="F32" s="10"/>
      <c r="G32" s="17"/>
      <c r="H32" s="22"/>
    </row>
    <row r="33" spans="1:8" ht="22.9" customHeight="1">
      <c r="B33" s="10"/>
      <c r="C33" s="10"/>
      <c r="D33" s="10"/>
      <c r="E33" s="10"/>
      <c r="F33" s="10"/>
      <c r="G33" s="16"/>
      <c r="H33" s="22"/>
    </row>
    <row r="34" spans="1:8" ht="22.9" customHeight="1">
      <c r="A34" s="7"/>
      <c r="B34" s="10"/>
      <c r="C34" s="10"/>
      <c r="D34" s="10"/>
      <c r="E34" s="10"/>
      <c r="F34" s="10"/>
      <c r="G34" s="17"/>
      <c r="H34" s="22"/>
    </row>
    <row r="35" spans="1:8" ht="22.9" customHeight="1">
      <c r="B35" s="10"/>
      <c r="C35" s="10"/>
      <c r="D35" s="10"/>
      <c r="E35" s="10"/>
      <c r="F35" s="10"/>
      <c r="G35" s="16"/>
      <c r="H35" s="22"/>
    </row>
    <row r="36" spans="1:8" ht="22.9" customHeight="1">
      <c r="A36" s="69"/>
      <c r="B36" s="10"/>
      <c r="C36" s="10"/>
      <c r="D36" s="10"/>
      <c r="E36" s="10"/>
      <c r="F36" s="10"/>
      <c r="G36" s="17"/>
      <c r="H36" s="22"/>
    </row>
    <row r="37" spans="1:8" ht="22.9" customHeight="1">
      <c r="A37" s="69"/>
      <c r="B37" s="10"/>
      <c r="C37" s="10"/>
      <c r="D37" s="10"/>
      <c r="E37" s="10"/>
      <c r="F37" s="10"/>
      <c r="G37" s="17"/>
      <c r="H37" s="22"/>
    </row>
    <row r="38" spans="1:8" ht="22.9" customHeight="1">
      <c r="B38" s="10"/>
      <c r="C38" s="10"/>
      <c r="D38" s="10"/>
      <c r="E38" s="10"/>
      <c r="F38" s="10"/>
      <c r="G38" s="16"/>
      <c r="H38" s="21"/>
    </row>
    <row r="39" spans="1:8" ht="22.9" customHeight="1">
      <c r="A39" s="7"/>
      <c r="B39" s="10"/>
      <c r="C39" s="10"/>
      <c r="D39" s="10"/>
      <c r="E39" s="10"/>
      <c r="F39" s="10"/>
      <c r="G39" s="16"/>
      <c r="H39" s="22"/>
    </row>
    <row r="40" spans="1:8" ht="22.9" customHeight="1">
      <c r="A40" s="7"/>
      <c r="B40" s="10"/>
      <c r="C40" s="10"/>
      <c r="D40" s="10"/>
      <c r="E40" s="10"/>
      <c r="F40" s="10"/>
      <c r="G40" s="17"/>
      <c r="H40" s="22"/>
    </row>
    <row r="41" spans="1:8" ht="22.9" customHeight="1">
      <c r="B41" s="10"/>
      <c r="C41" s="10"/>
      <c r="D41" s="10"/>
      <c r="E41" s="10"/>
      <c r="F41" s="10"/>
      <c r="G41" s="16"/>
      <c r="H41" s="22"/>
    </row>
    <row r="42" spans="1:8" ht="22.9" customHeight="1">
      <c r="A42" s="7"/>
      <c r="B42" s="10"/>
      <c r="C42" s="10"/>
      <c r="D42" s="10"/>
      <c r="E42" s="10"/>
      <c r="F42" s="10"/>
      <c r="G42" s="17"/>
      <c r="H42" s="22"/>
    </row>
    <row r="43" spans="1:8" ht="22.9" customHeight="1">
      <c r="B43" s="10"/>
      <c r="C43" s="10"/>
      <c r="D43" s="10"/>
      <c r="E43" s="10"/>
      <c r="F43" s="10"/>
      <c r="G43" s="16"/>
      <c r="H43" s="21"/>
    </row>
    <row r="44" spans="1:8" ht="22.9" customHeight="1">
      <c r="A44" s="7"/>
      <c r="B44" s="10"/>
      <c r="C44" s="10"/>
      <c r="D44" s="10"/>
      <c r="E44" s="10"/>
      <c r="F44" s="10"/>
      <c r="G44" s="16"/>
      <c r="H44" s="22"/>
    </row>
    <row r="45" spans="1:8" ht="22.9" customHeight="1">
      <c r="A45" s="7"/>
      <c r="B45" s="10"/>
      <c r="C45" s="10"/>
      <c r="D45" s="10"/>
      <c r="E45" s="10"/>
      <c r="F45" s="10"/>
      <c r="G45" s="17"/>
      <c r="H45" s="22"/>
    </row>
    <row r="46" spans="1:8" ht="22.9" customHeight="1">
      <c r="B46" s="10"/>
      <c r="C46" s="10"/>
      <c r="D46" s="10"/>
      <c r="E46" s="10"/>
      <c r="F46" s="10"/>
      <c r="G46" s="16"/>
      <c r="H46" s="22"/>
    </row>
    <row r="47" spans="1:8" ht="22.9" customHeight="1">
      <c r="A47" s="69"/>
      <c r="B47" s="10"/>
      <c r="C47" s="10"/>
      <c r="D47" s="10"/>
      <c r="E47" s="10"/>
      <c r="F47" s="10"/>
      <c r="G47" s="17"/>
      <c r="H47" s="22"/>
    </row>
    <row r="48" spans="1:8" ht="22.9" customHeight="1">
      <c r="A48" s="69"/>
      <c r="B48" s="10"/>
      <c r="C48" s="10"/>
      <c r="D48" s="10"/>
      <c r="E48" s="10"/>
      <c r="F48" s="10"/>
      <c r="G48" s="17"/>
      <c r="H48" s="22"/>
    </row>
    <row r="49" spans="1:8" ht="22.9" customHeight="1">
      <c r="A49" s="69"/>
      <c r="B49" s="10"/>
      <c r="C49" s="10"/>
      <c r="D49" s="10"/>
      <c r="E49" s="10"/>
      <c r="F49" s="10"/>
      <c r="G49" s="17"/>
      <c r="H49" s="22"/>
    </row>
    <row r="50" spans="1:8" ht="22.9" customHeight="1">
      <c r="A50" s="69"/>
      <c r="B50" s="10"/>
      <c r="C50" s="10"/>
      <c r="D50" s="10"/>
      <c r="E50" s="10"/>
      <c r="F50" s="10"/>
      <c r="G50" s="17"/>
      <c r="H50" s="22"/>
    </row>
    <row r="51" spans="1:8" ht="22.9" customHeight="1">
      <c r="A51" s="69"/>
      <c r="B51" s="10"/>
      <c r="C51" s="10"/>
      <c r="D51" s="10"/>
      <c r="E51" s="10"/>
      <c r="F51" s="10"/>
      <c r="G51" s="17"/>
      <c r="H51" s="22"/>
    </row>
    <row r="52" spans="1:8" ht="22.9" customHeight="1">
      <c r="B52" s="10"/>
      <c r="C52" s="10"/>
      <c r="D52" s="10"/>
      <c r="E52" s="10"/>
      <c r="F52" s="10"/>
      <c r="G52" s="16"/>
      <c r="H52" s="21"/>
    </row>
    <row r="53" spans="1:8" ht="22.9" customHeight="1">
      <c r="A53" s="7"/>
      <c r="B53" s="10"/>
      <c r="C53" s="10"/>
      <c r="D53" s="10"/>
      <c r="E53" s="10"/>
      <c r="F53" s="10"/>
      <c r="G53" s="16"/>
      <c r="H53" s="22"/>
    </row>
    <row r="54" spans="1:8" ht="22.9" customHeight="1">
      <c r="A54" s="7"/>
      <c r="B54" s="10"/>
      <c r="C54" s="10"/>
      <c r="D54" s="10"/>
      <c r="E54" s="10"/>
      <c r="F54" s="10"/>
      <c r="G54" s="17"/>
      <c r="H54" s="22"/>
    </row>
    <row r="55" spans="1:8" ht="22.9" customHeight="1">
      <c r="B55" s="10"/>
      <c r="C55" s="10"/>
      <c r="D55" s="10"/>
      <c r="E55" s="10"/>
      <c r="F55" s="10"/>
      <c r="G55" s="16"/>
      <c r="H55" s="22"/>
    </row>
    <row r="56" spans="1:8" ht="22.9" customHeight="1">
      <c r="A56" s="7"/>
      <c r="B56" s="10"/>
      <c r="C56" s="10"/>
      <c r="D56" s="10"/>
      <c r="E56" s="10"/>
      <c r="F56" s="10"/>
      <c r="G56" s="17"/>
      <c r="H56" s="22"/>
    </row>
    <row r="57" spans="1:8" ht="22.9" customHeight="1">
      <c r="B57" s="10"/>
      <c r="C57" s="10"/>
      <c r="D57" s="10"/>
      <c r="E57" s="10"/>
      <c r="F57" s="10"/>
      <c r="G57" s="16"/>
      <c r="H57" s="22"/>
    </row>
    <row r="58" spans="1:8" ht="22.9" customHeight="1">
      <c r="A58" s="7"/>
      <c r="B58" s="10"/>
      <c r="C58" s="10"/>
      <c r="D58" s="10"/>
      <c r="E58" s="10"/>
      <c r="F58" s="10"/>
      <c r="G58" s="17"/>
      <c r="H58" s="22"/>
    </row>
    <row r="59" spans="1:8" ht="22.9" customHeight="1">
      <c r="B59" s="10"/>
      <c r="C59" s="10"/>
      <c r="D59" s="10"/>
      <c r="E59" s="10"/>
      <c r="F59" s="10"/>
      <c r="G59" s="16"/>
      <c r="H59" s="21"/>
    </row>
    <row r="60" spans="1:8" ht="22.9" customHeight="1">
      <c r="A60" s="7"/>
      <c r="B60" s="10"/>
      <c r="C60" s="10"/>
      <c r="D60" s="10"/>
      <c r="E60" s="10"/>
      <c r="F60" s="10"/>
      <c r="G60" s="16"/>
      <c r="H60" s="22"/>
    </row>
    <row r="61" spans="1:8" ht="22.9" customHeight="1">
      <c r="A61" s="7"/>
      <c r="B61" s="10"/>
      <c r="C61" s="10"/>
      <c r="D61" s="10"/>
      <c r="E61" s="10"/>
      <c r="F61" s="10"/>
      <c r="G61" s="17"/>
      <c r="H61" s="22"/>
    </row>
    <row r="62" spans="1:8" ht="22.9" customHeight="1">
      <c r="B62" s="10"/>
      <c r="C62" s="10"/>
      <c r="D62" s="10"/>
      <c r="E62" s="10"/>
      <c r="F62" s="10"/>
      <c r="G62" s="16"/>
      <c r="H62" s="22"/>
    </row>
    <row r="63" spans="1:8" ht="22.9" customHeight="1">
      <c r="A63" s="69"/>
      <c r="B63" s="10"/>
      <c r="C63" s="10"/>
      <c r="D63" s="10"/>
      <c r="E63" s="10"/>
      <c r="F63" s="10"/>
      <c r="G63" s="17"/>
      <c r="H63" s="22"/>
    </row>
    <row r="64" spans="1:8" ht="22.9" customHeight="1">
      <c r="A64" s="69"/>
      <c r="B64" s="10"/>
      <c r="C64" s="10"/>
      <c r="D64" s="10"/>
      <c r="E64" s="10"/>
      <c r="F64" s="10"/>
      <c r="G64" s="17"/>
      <c r="H64" s="22"/>
    </row>
    <row r="65" spans="1:8" ht="22.9" customHeight="1">
      <c r="A65" s="69"/>
      <c r="B65" s="10"/>
      <c r="C65" s="10"/>
      <c r="D65" s="10"/>
      <c r="E65" s="10"/>
      <c r="F65" s="10"/>
      <c r="G65" s="17"/>
      <c r="H65" s="22"/>
    </row>
    <row r="66" spans="1:8" ht="22.9" customHeight="1">
      <c r="A66" s="69"/>
      <c r="B66" s="10"/>
      <c r="C66" s="10"/>
      <c r="D66" s="10"/>
      <c r="E66" s="10"/>
      <c r="F66" s="10"/>
      <c r="G66" s="17"/>
      <c r="H66" s="22"/>
    </row>
    <row r="67" spans="1:8" ht="22.9" customHeight="1">
      <c r="A67" s="69"/>
      <c r="B67" s="10"/>
      <c r="C67" s="10"/>
      <c r="D67" s="10"/>
      <c r="E67" s="10"/>
      <c r="F67" s="10"/>
      <c r="G67" s="17"/>
      <c r="H67" s="22"/>
    </row>
    <row r="68" spans="1:8" ht="22.9" customHeight="1">
      <c r="B68" s="10"/>
      <c r="C68" s="10"/>
      <c r="D68" s="10"/>
      <c r="E68" s="10"/>
      <c r="F68" s="10"/>
      <c r="G68" s="16"/>
      <c r="H68" s="22"/>
    </row>
    <row r="69" spans="1:8" ht="22.9" customHeight="1">
      <c r="A69" s="7"/>
      <c r="B69" s="10"/>
      <c r="C69" s="10"/>
      <c r="D69" s="10"/>
      <c r="E69" s="10"/>
      <c r="F69" s="10"/>
      <c r="G69" s="17"/>
      <c r="H69" s="22"/>
    </row>
    <row r="70" spans="1:8" ht="22.9" customHeight="1">
      <c r="B70" s="10"/>
      <c r="C70" s="10"/>
      <c r="D70" s="10"/>
      <c r="E70" s="10"/>
      <c r="F70" s="10"/>
      <c r="G70" s="16"/>
      <c r="H70" s="22"/>
    </row>
    <row r="71" spans="1:8" ht="22.9" customHeight="1">
      <c r="A71" s="7"/>
      <c r="B71" s="10"/>
      <c r="C71" s="10"/>
      <c r="D71" s="10"/>
      <c r="E71" s="10"/>
      <c r="F71" s="10"/>
      <c r="G71" s="17"/>
      <c r="H71" s="22"/>
    </row>
    <row r="72" spans="1:8" ht="22.9" customHeight="1">
      <c r="B72" s="10"/>
      <c r="C72" s="10"/>
      <c r="D72" s="10"/>
      <c r="E72" s="10"/>
      <c r="F72" s="10"/>
      <c r="G72" s="16"/>
      <c r="H72" s="21"/>
    </row>
    <row r="73" spans="1:8" ht="22.9" customHeight="1">
      <c r="A73" s="7"/>
      <c r="B73" s="10"/>
      <c r="C73" s="10"/>
      <c r="D73" s="10"/>
      <c r="E73" s="10"/>
      <c r="F73" s="10"/>
      <c r="G73" s="16"/>
      <c r="H73" s="22"/>
    </row>
    <row r="74" spans="1:8" ht="22.9" customHeight="1">
      <c r="A74" s="69"/>
      <c r="B74" s="10"/>
      <c r="C74" s="10"/>
      <c r="D74" s="10"/>
      <c r="E74" s="10"/>
      <c r="F74" s="10"/>
      <c r="G74" s="17"/>
      <c r="H74" s="22"/>
    </row>
    <row r="75" spans="1:8" ht="22.9" customHeight="1">
      <c r="A75" s="69"/>
      <c r="B75" s="10"/>
      <c r="C75" s="10"/>
      <c r="D75" s="10"/>
      <c r="E75" s="10"/>
      <c r="F75" s="10"/>
      <c r="G75" s="17"/>
      <c r="H75" s="22"/>
    </row>
    <row r="76" spans="1:8" ht="22.9" customHeight="1">
      <c r="A76" s="69"/>
      <c r="B76" s="10"/>
      <c r="C76" s="10"/>
      <c r="D76" s="10"/>
      <c r="E76" s="10"/>
      <c r="F76" s="10"/>
      <c r="G76" s="17"/>
      <c r="H76" s="22"/>
    </row>
    <row r="77" spans="1:8" ht="22.9" customHeight="1">
      <c r="A77" s="69"/>
      <c r="B77" s="10"/>
      <c r="C77" s="10"/>
      <c r="D77" s="10"/>
      <c r="E77" s="10"/>
      <c r="F77" s="10"/>
      <c r="G77" s="17"/>
      <c r="H77" s="22"/>
    </row>
    <row r="78" spans="1:8" ht="9.75" customHeight="1">
      <c r="A78" s="11"/>
      <c r="B78" s="12"/>
      <c r="C78" s="12"/>
      <c r="D78" s="12"/>
      <c r="E78" s="12"/>
      <c r="F78" s="11"/>
      <c r="G78" s="11"/>
      <c r="H78" s="24"/>
    </row>
  </sheetData>
  <mergeCells count="13">
    <mergeCell ref="A23:A27"/>
    <mergeCell ref="A36:A37"/>
    <mergeCell ref="A47:A51"/>
    <mergeCell ref="A63:A67"/>
    <mergeCell ref="A74:A77"/>
    <mergeCell ref="B1:D1"/>
    <mergeCell ref="B2:G2"/>
    <mergeCell ref="B3:F3"/>
    <mergeCell ref="B4:D4"/>
    <mergeCell ref="A10:A19"/>
    <mergeCell ref="E4:E5"/>
    <mergeCell ref="F4:F5"/>
    <mergeCell ref="G4:G5"/>
  </mergeCells>
  <phoneticPr fontId="15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市应急降妖除魔373706865</cp:lastModifiedBy>
  <dcterms:created xsi:type="dcterms:W3CDTF">2022-02-22T14:36:00Z</dcterms:created>
  <dcterms:modified xsi:type="dcterms:W3CDTF">2023-06-30T09:35:52Z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